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92" windowHeight="8196" tabRatio="393" activeTab="1"/>
  </bookViews>
  <sheets>
    <sheet name="задвижки" sheetId="1" r:id="rId1"/>
    <sheet name="Затворы, Фильтры, Ковера" sheetId="2" r:id="rId2"/>
    <sheet name="Лист1" sheetId="3" r:id="rId3"/>
  </sheets>
  <definedNames>
    <definedName name="_xlnm.Print_Area" localSheetId="1">'Затворы, Фильтры, Ковера'!$A$1:$J$65</definedName>
  </definedNames>
  <calcPr fullCalcOnLoad="1"/>
</workbook>
</file>

<file path=xl/sharedStrings.xml><?xml version="1.0" encoding="utf-8"?>
<sst xmlns="http://schemas.openxmlformats.org/spreadsheetml/2006/main" count="111" uniqueCount="61">
  <si>
    <t>Размер партии</t>
  </si>
  <si>
    <t>до 100 тыс. руб</t>
  </si>
  <si>
    <t>свыше 100 тыс. руб</t>
  </si>
  <si>
    <t>Наименование</t>
  </si>
  <si>
    <t>Ду</t>
  </si>
  <si>
    <t>Масса,
кг</t>
  </si>
  <si>
    <t>Розница</t>
  </si>
  <si>
    <t>Опт</t>
  </si>
  <si>
    <t>Цена без НДС</t>
  </si>
  <si>
    <t>Цена с
 НДС</t>
  </si>
  <si>
    <t>Цена с НДС</t>
  </si>
  <si>
    <r>
      <t xml:space="preserve">   *</t>
    </r>
    <r>
      <rPr>
        <sz val="10"/>
        <rFont val="Times New Roman"/>
        <family val="1"/>
      </rPr>
      <t>200</t>
    </r>
  </si>
  <si>
    <r>
      <t xml:space="preserve"> **</t>
    </r>
    <r>
      <rPr>
        <sz val="10"/>
        <rFont val="Times New Roman"/>
        <family val="1"/>
      </rPr>
      <t>250</t>
    </r>
  </si>
  <si>
    <r>
      <t xml:space="preserve"> **</t>
    </r>
    <r>
      <rPr>
        <sz val="10"/>
        <rFont val="Times New Roman"/>
        <family val="1"/>
      </rPr>
      <t>300</t>
    </r>
  </si>
  <si>
    <t>Задвижки чугунные параллельные двухдисковые под эл. привод</t>
  </si>
  <si>
    <t xml:space="preserve"> **250</t>
  </si>
  <si>
    <t xml:space="preserve"> **300</t>
  </si>
  <si>
    <t xml:space="preserve"> *Ду 200 PN 16 — ответные фланцы с 12 отверстиями
  Ду 200 PN 10 — ответные фланцы с 8 отверстиями</t>
  </si>
  <si>
    <t>(оговаривается при заказе)</t>
  </si>
  <si>
    <t>масса,
Кг</t>
  </si>
  <si>
    <t>До 50 тыс.руб.</t>
  </si>
  <si>
    <t>Свыше 50 тыс.руб.</t>
  </si>
  <si>
    <t>Масса, кг</t>
  </si>
  <si>
    <r>
      <t>*</t>
    </r>
    <r>
      <rPr>
        <sz val="10"/>
        <rFont val="Times New Roman"/>
        <family val="1"/>
      </rPr>
      <t>200</t>
    </r>
  </si>
  <si>
    <r>
      <t>*</t>
    </r>
    <r>
      <rPr>
        <sz val="10"/>
        <rFont val="Times New Roman"/>
        <family val="1"/>
      </rPr>
      <t>250</t>
    </r>
  </si>
  <si>
    <t>Ковер чугунный газовый</t>
  </si>
  <si>
    <t>малый</t>
  </si>
  <si>
    <t>большой</t>
  </si>
  <si>
    <t xml:space="preserve"> * Ду 200-Ду250 выпускаются только на давление PN 1,0 Мпа(10атм)</t>
  </si>
  <si>
    <t>Мы дорожим репутацией завода, интересы покупателя для нас превыше всего.
Качество продукции, четкое соблюдение обязательств-основные принципы работы предприятия.</t>
  </si>
  <si>
    <r>
      <t>*</t>
    </r>
    <r>
      <rPr>
        <sz val="10"/>
        <rFont val="Times New Roman"/>
        <family val="1"/>
      </rPr>
      <t>250
PN 1,0 Мпа</t>
    </r>
  </si>
  <si>
    <t>300
PN 1,6 Мпа</t>
  </si>
  <si>
    <t>Затворы чугунные поворотные дисковые</t>
  </si>
  <si>
    <t>Фильтры чугунные сетчатые фланцевые</t>
  </si>
  <si>
    <t>Задвижки чугунные и стальные</t>
  </si>
  <si>
    <t>До 100 тыс.руб.</t>
  </si>
  <si>
    <t>Свыше 100 тыс.руб.</t>
  </si>
  <si>
    <r>
      <t xml:space="preserve">Задвижка 30ч6бк </t>
    </r>
    <r>
      <rPr>
        <u val="single"/>
        <sz val="12"/>
        <rFont val="Times New Roman"/>
        <family val="1"/>
      </rPr>
      <t xml:space="preserve">(аналог 31ч17бк)
</t>
    </r>
    <r>
      <rPr>
        <b/>
        <u val="single"/>
        <sz val="10"/>
        <rFont val="Times New Roman"/>
        <family val="1"/>
      </rPr>
      <t xml:space="preserve">Давление до PN 1,6 Мпа (16 атм)
</t>
    </r>
    <r>
      <rPr>
        <u val="single"/>
        <sz val="10"/>
        <rFont val="Times New Roman"/>
        <family val="1"/>
      </rPr>
      <t xml:space="preserve">Рабочая среда:
● вода - температура рабочей среды +115 ° С;
</t>
    </r>
    <r>
      <rPr>
        <u val="single"/>
        <sz val="10"/>
        <color indexed="8"/>
        <rFont val="Times New Roman"/>
        <family val="1"/>
      </rPr>
      <t xml:space="preserve">● </t>
    </r>
    <r>
      <rPr>
        <u val="single"/>
        <sz val="10"/>
        <rFont val="Times New Roman"/>
        <family val="1"/>
      </rPr>
      <t>масло, нефть – темп. рабочей среды +90 ° С
Класс герметичности «Д» по ГОСТ 9544</t>
    </r>
  </si>
  <si>
    <r>
      <rPr>
        <b/>
        <sz val="14"/>
        <rFont val="Times New Roman"/>
        <family val="1"/>
      </rPr>
      <t xml:space="preserve">     </t>
    </r>
    <r>
      <rPr>
        <b/>
        <u val="single"/>
        <sz val="14"/>
        <rFont val="Times New Roman"/>
        <family val="1"/>
      </rPr>
      <t>Задвижка 30ч7бк</t>
    </r>
    <r>
      <rPr>
        <b/>
        <u val="single"/>
        <sz val="13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(аналог 31ч17бк1)
</t>
    </r>
    <r>
      <rPr>
        <b/>
        <u val="single"/>
        <sz val="10"/>
        <rFont val="Times New Roman"/>
        <family val="1"/>
      </rPr>
      <t>Давление  PN 0,6Мпа (6 атм)</t>
    </r>
    <r>
      <rPr>
        <sz val="10"/>
        <rFont val="Times New Roman"/>
        <family val="1"/>
      </rPr>
      <t xml:space="preserve">                                            (</t>
    </r>
    <r>
      <rPr>
        <u val="single"/>
        <sz val="10"/>
        <rFont val="Times New Roman"/>
        <family val="1"/>
      </rPr>
      <t xml:space="preserve">Ответные фланцы на PN 1,0 Мпа (10 атм))
Рабочая среда: воздух
Температура рабочей среды +100 ° С
 Класс герметичности «А» по ГОСТ 9544 </t>
    </r>
  </si>
  <si>
    <r>
      <t xml:space="preserve">Задвижка 30ч6бр </t>
    </r>
    <r>
      <rPr>
        <u val="single"/>
        <sz val="11"/>
        <rFont val="Times New Roman"/>
        <family val="1"/>
      </rPr>
      <t xml:space="preserve">(аналог 31ч6бр) 
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 xml:space="preserve">Давление до PN 1,6Мпа (16 атм)
</t>
    </r>
    <r>
      <rPr>
        <u val="single"/>
        <sz val="10"/>
        <rFont val="Times New Roman"/>
        <family val="1"/>
      </rPr>
      <t xml:space="preserve">Рабочая среда : вода, пар 
 Температура рабочей среды +225 ° С 
Класс герметичности </t>
    </r>
    <r>
      <rPr>
        <u val="single"/>
        <sz val="10"/>
        <color indexed="8"/>
        <rFont val="Times New Roman"/>
        <family val="1"/>
      </rPr>
      <t>«Д»</t>
    </r>
    <r>
      <rPr>
        <b/>
        <u val="single"/>
        <sz val="12"/>
        <color indexed="8"/>
        <rFont val="Times New Roman"/>
        <family val="1"/>
      </rPr>
      <t xml:space="preserve"> </t>
    </r>
    <r>
      <rPr>
        <u val="single"/>
        <sz val="10"/>
        <color indexed="8"/>
        <rFont val="Times New Roman"/>
        <family val="1"/>
      </rPr>
      <t>по ГОСТ 9544</t>
    </r>
    <r>
      <rPr>
        <sz val="10"/>
        <color indexed="8"/>
        <rFont val="Times New Roman"/>
        <family val="1"/>
      </rPr>
      <t xml:space="preserve">
</t>
    </r>
  </si>
  <si>
    <t>*200</t>
  </si>
  <si>
    <r>
      <rPr>
        <b/>
        <u val="single"/>
        <sz val="14"/>
        <color indexed="8"/>
        <rFont val="Times New Roman"/>
        <family val="1"/>
      </rPr>
      <t xml:space="preserve">Задвижка 30с41нж  
</t>
    </r>
    <r>
      <rPr>
        <b/>
        <u val="single"/>
        <sz val="9"/>
        <color indexed="8"/>
        <rFont val="Times New Roman"/>
        <family val="1"/>
      </rPr>
      <t xml:space="preserve"> Давление до PN 1,6Мпа (16 атм)
</t>
    </r>
    <r>
      <rPr>
        <u val="single"/>
        <sz val="10"/>
        <color indexed="8"/>
        <rFont val="Times New Roman"/>
        <family val="1"/>
      </rPr>
      <t>Рабочая среда : вода, пар, жидкие нефтепродукты
Температура рабочей среды +450 ° С 
Класс герметичности «А» по ГОСТ 9544</t>
    </r>
    <r>
      <rPr>
        <sz val="10"/>
        <color indexed="8"/>
        <rFont val="Times New Roman"/>
        <family val="1"/>
      </rPr>
      <t xml:space="preserve">
</t>
    </r>
  </si>
  <si>
    <r>
      <t xml:space="preserve">Задвижка 30ч 906бр 
под электропривод
</t>
    </r>
    <r>
      <rPr>
        <u val="single"/>
        <sz val="10"/>
        <color indexed="8"/>
        <rFont val="Times New Roman"/>
        <family val="1"/>
      </rPr>
      <t>Давление до PN 1,6 Мпа (16 атм)
Рабочая среда: вода, пар
Температура рабочей среды +225 ° С
Класс герметичности «Д» по ГОСТ 9544</t>
    </r>
    <r>
      <rPr>
        <sz val="10"/>
        <color indexed="8"/>
        <rFont val="Times New Roman"/>
        <family val="1"/>
      </rPr>
      <t xml:space="preserve">
</t>
    </r>
  </si>
  <si>
    <t>Вся продукция сертифицирована. Гарантия качества!</t>
  </si>
  <si>
    <t>Отгрузка производится автотранспортной компанией, самовывоз или 20-ти, 24-х тонными контейнерами.</t>
  </si>
  <si>
    <r>
      <rPr>
        <b/>
        <u val="single"/>
        <sz val="14"/>
        <rFont val="Times New Roman"/>
        <family val="1"/>
      </rPr>
      <t xml:space="preserve">Затвор 32ч1р
</t>
    </r>
    <r>
      <rPr>
        <u val="single"/>
        <sz val="10"/>
        <rFont val="Times New Roman"/>
        <family val="1"/>
      </rPr>
      <t xml:space="preserve">Давление </t>
    </r>
    <r>
      <rPr>
        <b/>
        <u val="single"/>
        <sz val="10"/>
        <rFont val="Times New Roman"/>
        <family val="1"/>
      </rPr>
      <t xml:space="preserve">PN 1,6МПа*
</t>
    </r>
    <r>
      <rPr>
        <u val="single"/>
        <sz val="10"/>
        <rFont val="Times New Roman"/>
        <family val="1"/>
      </rPr>
      <t xml:space="preserve">Рабочая среда: </t>
    </r>
    <r>
      <rPr>
        <b/>
        <u val="single"/>
        <sz val="10"/>
        <rFont val="Times New Roman"/>
        <family val="1"/>
      </rPr>
      <t xml:space="preserve">вода при темп. + </t>
    </r>
    <r>
      <rPr>
        <b/>
        <u val="single"/>
        <sz val="10"/>
        <color indexed="8"/>
        <rFont val="Times New Roman"/>
        <family val="1"/>
      </rPr>
      <t xml:space="preserve">115 ° C
</t>
    </r>
    <r>
      <rPr>
        <u val="single"/>
        <sz val="10"/>
        <rFont val="Times New Roman"/>
        <family val="1"/>
      </rPr>
      <t xml:space="preserve">Герметичность затвора по </t>
    </r>
    <r>
      <rPr>
        <b/>
        <u val="single"/>
        <sz val="10"/>
        <rFont val="Times New Roman"/>
        <family val="1"/>
      </rPr>
      <t>классу «А»</t>
    </r>
    <r>
      <rPr>
        <u val="single"/>
        <sz val="10"/>
        <rFont val="Times New Roman"/>
        <family val="1"/>
      </rPr>
      <t xml:space="preserve"> по ГОСТ 9544</t>
    </r>
    <r>
      <rPr>
        <sz val="10"/>
        <rFont val="Times New Roman"/>
        <family val="1"/>
      </rPr>
      <t xml:space="preserve">
</t>
    </r>
  </si>
  <si>
    <r>
      <t xml:space="preserve">Затвор 32ч901р под привод 
</t>
    </r>
    <r>
      <rPr>
        <b/>
        <u val="single"/>
        <sz val="10"/>
        <rFont val="Times New Roman"/>
        <family val="1"/>
      </rPr>
      <t xml:space="preserve">Давление PN 1,6МПа*
</t>
    </r>
    <r>
      <rPr>
        <u val="single"/>
        <sz val="10"/>
        <rFont val="Times New Roman"/>
        <family val="1"/>
      </rPr>
      <t>Рабочая среда:</t>
    </r>
    <r>
      <rPr>
        <b/>
        <u val="single"/>
        <sz val="10"/>
        <rFont val="Times New Roman"/>
        <family val="1"/>
      </rPr>
      <t xml:space="preserve"> вода t +115 ° C  
</t>
    </r>
    <r>
      <rPr>
        <u val="single"/>
        <sz val="10"/>
        <rFont val="Times New Roman"/>
        <family val="1"/>
      </rPr>
      <t xml:space="preserve">гермет. затвора </t>
    </r>
    <r>
      <rPr>
        <b/>
        <u val="single"/>
        <sz val="10"/>
        <rFont val="Times New Roman"/>
        <family val="1"/>
      </rPr>
      <t>по классу "А"</t>
    </r>
    <r>
      <rPr>
        <u val="single"/>
        <sz val="10"/>
        <rFont val="Times New Roman"/>
        <family val="1"/>
      </rPr>
      <t xml:space="preserve"> по ГОСТ 9544 
</t>
    </r>
  </si>
  <si>
    <r>
      <t xml:space="preserve">Затвор 32ч301р с редуктором
</t>
    </r>
    <r>
      <rPr>
        <u val="single"/>
        <sz val="10"/>
        <rFont val="Times New Roman"/>
        <family val="1"/>
      </rPr>
      <t xml:space="preserve">Рабочая среда: </t>
    </r>
    <r>
      <rPr>
        <b/>
        <u val="single"/>
        <sz val="10"/>
        <rFont val="Times New Roman"/>
        <family val="1"/>
      </rPr>
      <t xml:space="preserve">вода t +115 ° C </t>
    </r>
    <r>
      <rPr>
        <u val="single"/>
        <sz val="10"/>
        <rFont val="Times New Roman"/>
        <family val="1"/>
      </rPr>
      <t xml:space="preserve"> 
гермет. затвора по классу "А" по ГОСТ 9544 </t>
    </r>
  </si>
  <si>
    <r>
      <rPr>
        <b/>
        <u val="single"/>
        <sz val="14"/>
        <rFont val="Times New Roman"/>
        <family val="1"/>
      </rPr>
      <t xml:space="preserve">
Фильтр с магнитной вставкой ФСМ</t>
    </r>
    <r>
      <rPr>
        <u val="single"/>
        <sz val="12"/>
        <rFont val="Times New Roman"/>
        <family val="1"/>
      </rPr>
      <t xml:space="preserve"> 
 </t>
    </r>
    <r>
      <rPr>
        <u val="single"/>
        <sz val="10"/>
        <rFont val="Times New Roman"/>
        <family val="1"/>
      </rPr>
      <t xml:space="preserve">Давление </t>
    </r>
    <r>
      <rPr>
        <b/>
        <u val="single"/>
        <sz val="10"/>
        <rFont val="Times New Roman"/>
        <family val="1"/>
      </rPr>
      <t>PN 1,6Мпа</t>
    </r>
    <r>
      <rPr>
        <u val="single"/>
        <sz val="10"/>
        <rFont val="Times New Roman"/>
        <family val="1"/>
      </rPr>
      <t xml:space="preserve">
Рабочая среда: </t>
    </r>
    <r>
      <rPr>
        <b/>
        <u val="single"/>
        <sz val="10"/>
        <rFont val="Times New Roman"/>
        <family val="1"/>
      </rPr>
      <t xml:space="preserve">вода, воздух, пар, нейтральные среды </t>
    </r>
    <r>
      <rPr>
        <u val="single"/>
        <sz val="10"/>
        <rFont val="Times New Roman"/>
        <family val="1"/>
      </rPr>
      <t xml:space="preserve">
 Температура рабочей среды </t>
    </r>
    <r>
      <rPr>
        <b/>
        <u val="single"/>
        <sz val="10"/>
        <rFont val="Times New Roman"/>
        <family val="1"/>
      </rPr>
      <t>+150 °</t>
    </r>
    <r>
      <rPr>
        <b/>
        <u val="single"/>
        <vertAlign val="superscript"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С</t>
    </r>
    <r>
      <rPr>
        <u val="single"/>
        <sz val="10"/>
        <rFont val="Times New Roman"/>
        <family val="1"/>
      </rPr>
      <t xml:space="preserve"> 
</t>
    </r>
  </si>
  <si>
    <r>
      <rPr>
        <b/>
        <u val="single"/>
        <sz val="14"/>
        <rFont val="Times New Roman"/>
        <family val="1"/>
      </rPr>
      <t xml:space="preserve">
Фильтр сетчатый осадочный ФСО</t>
    </r>
    <r>
      <rPr>
        <u val="single"/>
        <sz val="12"/>
        <rFont val="Times New Roman"/>
        <family val="1"/>
      </rPr>
      <t xml:space="preserve"> 
 </t>
    </r>
    <r>
      <rPr>
        <u val="single"/>
        <sz val="10"/>
        <rFont val="Times New Roman"/>
        <family val="1"/>
      </rPr>
      <t xml:space="preserve">Давление </t>
    </r>
    <r>
      <rPr>
        <b/>
        <u val="single"/>
        <sz val="10"/>
        <rFont val="Times New Roman"/>
        <family val="1"/>
      </rPr>
      <t>PN 1,6Мпа</t>
    </r>
    <r>
      <rPr>
        <u val="single"/>
        <sz val="10"/>
        <rFont val="Times New Roman"/>
        <family val="1"/>
      </rPr>
      <t xml:space="preserve">
Рабочая среда: </t>
    </r>
    <r>
      <rPr>
        <b/>
        <u val="single"/>
        <sz val="10"/>
        <rFont val="Times New Roman"/>
        <family val="1"/>
      </rPr>
      <t xml:space="preserve">вода, воздух, пар, нейтральные среды </t>
    </r>
    <r>
      <rPr>
        <u val="single"/>
        <sz val="10"/>
        <rFont val="Times New Roman"/>
        <family val="1"/>
      </rPr>
      <t xml:space="preserve">
 Температура рабочей среды </t>
    </r>
    <r>
      <rPr>
        <b/>
        <u val="single"/>
        <sz val="10"/>
        <rFont val="Times New Roman"/>
        <family val="1"/>
      </rPr>
      <t>+150 °</t>
    </r>
    <r>
      <rPr>
        <b/>
        <u val="single"/>
        <vertAlign val="superscript"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С</t>
    </r>
    <r>
      <rPr>
        <u val="single"/>
        <sz val="10"/>
        <rFont val="Times New Roman"/>
        <family val="1"/>
      </rPr>
      <t xml:space="preserve"> 
</t>
    </r>
  </si>
  <si>
    <t>По запросу</t>
  </si>
  <si>
    <r>
      <rPr>
        <b/>
        <u val="single"/>
        <sz val="14"/>
        <rFont val="Times New Roman"/>
        <family val="1"/>
      </rPr>
      <t>Задвижка 30ч39р SL12</t>
    </r>
    <r>
      <rPr>
        <u val="single"/>
        <sz val="10"/>
        <rFont val="Times New Roman"/>
        <family val="1"/>
      </rPr>
      <t xml:space="preserve">
 </t>
    </r>
    <r>
      <rPr>
        <b/>
        <u val="single"/>
        <sz val="10"/>
        <rFont val="Times New Roman"/>
        <family val="1"/>
      </rPr>
      <t>Давление до PN 1,6Мпа (16 атм)</t>
    </r>
    <r>
      <rPr>
        <u val="single"/>
        <sz val="10"/>
        <rFont val="Times New Roman"/>
        <family val="1"/>
      </rPr>
      <t xml:space="preserve">
Рабочая среда : вода, воздух 
 Температура рабочей среды:  вода до +150 ° С, воздух до +115 ° С 
Класс герметичности «А» по ГОСТ 9544</t>
    </r>
  </si>
  <si>
    <r>
      <t>З</t>
    </r>
    <r>
      <rPr>
        <b/>
        <u val="single"/>
        <sz val="14"/>
        <rFont val="Times New Roman"/>
        <family val="1"/>
      </rPr>
      <t>адвижка 30ч39р SLG11</t>
    </r>
    <r>
      <rPr>
        <b/>
        <u val="single"/>
        <sz val="14"/>
        <rFont val="Times New Roman"/>
        <family val="1"/>
      </rPr>
      <t xml:space="preserve">
 </t>
    </r>
    <r>
      <rPr>
        <b/>
        <u val="single"/>
        <sz val="10"/>
        <rFont val="Times New Roman"/>
        <family val="1"/>
      </rPr>
      <t xml:space="preserve">Давление до PN 1,6Мпа (16 атм)
</t>
    </r>
    <r>
      <rPr>
        <u val="single"/>
        <sz val="10"/>
        <rFont val="Times New Roman"/>
        <family val="1"/>
      </rPr>
      <t>Рабочая среда : вода, воздух 
 Температура рабочей среды:  вода до +150 ° С, воздух до +115 ° С 
Класс герметичности «А» по ГОСТ 9544</t>
    </r>
  </si>
  <si>
    <r>
      <t xml:space="preserve">200 </t>
    </r>
    <r>
      <rPr>
        <sz val="5"/>
        <rFont val="Times New Roman"/>
        <family val="1"/>
      </rPr>
      <t>универсальная</t>
    </r>
  </si>
  <si>
    <r>
      <t xml:space="preserve">250   </t>
    </r>
    <r>
      <rPr>
        <sz val="5"/>
        <rFont val="Times New Roman"/>
        <family val="1"/>
      </rPr>
      <t xml:space="preserve"> фланцы PN10</t>
    </r>
  </si>
  <si>
    <r>
      <t xml:space="preserve">250 </t>
    </r>
    <r>
      <rPr>
        <sz val="5"/>
        <rFont val="Times New Roman"/>
        <family val="1"/>
      </rPr>
      <t>универсальная</t>
    </r>
  </si>
  <si>
    <r>
      <t xml:space="preserve">300 </t>
    </r>
    <r>
      <rPr>
        <sz val="5"/>
        <rFont val="Times New Roman"/>
        <family val="1"/>
      </rPr>
      <t>универсальная</t>
    </r>
  </si>
  <si>
    <r>
      <rPr>
        <b/>
        <u val="single"/>
        <sz val="14"/>
        <rFont val="Times New Roman"/>
        <family val="1"/>
      </rPr>
      <t>Задвижка 30ч39р SLG13</t>
    </r>
    <r>
      <rPr>
        <u val="single"/>
        <sz val="10"/>
        <rFont val="Times New Roman"/>
        <family val="1"/>
      </rPr>
      <t xml:space="preserve">
 </t>
    </r>
    <r>
      <rPr>
        <b/>
        <u val="single"/>
        <sz val="10"/>
        <rFont val="Times New Roman"/>
        <family val="1"/>
      </rPr>
      <t>Давление до PN 1,6Мпа (16 атм)</t>
    </r>
    <r>
      <rPr>
        <u val="single"/>
        <sz val="10"/>
        <rFont val="Times New Roman"/>
        <family val="1"/>
      </rPr>
      <t xml:space="preserve">
Рабочая среда : вода, воздух 
 Температура рабочей среды:  вода до +150° С, воздух до +115 ° С 
Класс герметичности «А» по ГОСТ 9544</t>
    </r>
  </si>
  <si>
    <r>
      <rPr>
        <b/>
        <u val="single"/>
        <sz val="14"/>
        <rFont val="Times New Roman"/>
        <family val="1"/>
      </rPr>
      <t>Задвижка 30ч39р SL14</t>
    </r>
    <r>
      <rPr>
        <u val="single"/>
        <sz val="10"/>
        <rFont val="Times New Roman"/>
        <family val="1"/>
      </rPr>
      <t xml:space="preserve">
 </t>
    </r>
    <r>
      <rPr>
        <b/>
        <u val="single"/>
        <sz val="10"/>
        <rFont val="Times New Roman"/>
        <family val="1"/>
      </rPr>
      <t>Давление до PN 1,6Мпа (16 атм)</t>
    </r>
    <r>
      <rPr>
        <u val="single"/>
        <sz val="10"/>
        <rFont val="Times New Roman"/>
        <family val="1"/>
      </rPr>
      <t xml:space="preserve">
Рабочая среда : вода, воздух 
 Температура рабочей среды:  вода до +150° С, воздух до +115 ° С 
Класс герметичности «А» по ГОСТ 9544</t>
    </r>
  </si>
  <si>
    <t>24 апреля 2023 г.</t>
  </si>
  <si>
    <t>*300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</si>
</sst>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"/>
    <numFmt numFmtId="179" formatCode="#,##0_ ;\-#,##0\ "/>
    <numFmt numFmtId="180" formatCode="#,##0.0_ ;\-#,##0.0\ "/>
    <numFmt numFmtId="181" formatCode="#,##0.00_ ;\-#,##0.00\ "/>
  </numFmts>
  <fonts count="7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b/>
      <u val="single"/>
      <sz val="12"/>
      <name val="Arial Cyr"/>
      <family val="2"/>
    </font>
    <font>
      <b/>
      <sz val="12"/>
      <name val="Times New Roman"/>
      <family val="1"/>
    </font>
    <font>
      <b/>
      <i/>
      <sz val="16"/>
      <name val="Times New Roman"/>
      <family val="1"/>
    </font>
    <font>
      <sz val="11"/>
      <name val="Times New Roman"/>
      <family val="1"/>
    </font>
    <font>
      <b/>
      <i/>
      <sz val="10.5"/>
      <name val="Times New Roman"/>
      <family val="1"/>
    </font>
    <font>
      <b/>
      <u val="single"/>
      <sz val="13"/>
      <name val="Times New Roman"/>
      <family val="1"/>
    </font>
    <font>
      <u val="single"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1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vertAlign val="superscript"/>
      <sz val="10"/>
      <name val="Times New Roman"/>
      <family val="1"/>
    </font>
    <font>
      <b/>
      <u val="single"/>
      <sz val="14"/>
      <name val="Arial Cyr"/>
      <family val="2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b/>
      <sz val="22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Calibri"/>
      <family val="0"/>
    </font>
    <font>
      <sz val="9"/>
      <color indexed="8"/>
      <name val="Arial"/>
      <family val="0"/>
    </font>
    <font>
      <u val="single"/>
      <sz val="9"/>
      <color indexed="8"/>
      <name val="Arial"/>
      <family val="0"/>
    </font>
    <font>
      <b/>
      <u val="single"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2" fontId="1" fillId="0" borderId="0" applyFill="0" applyBorder="0" applyAlignment="0" applyProtection="0"/>
    <xf numFmtId="41" fontId="1" fillId="0" borderId="0" applyFill="0" applyBorder="0" applyAlignment="0" applyProtection="0"/>
    <xf numFmtId="0" fontId="77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4" fontId="12" fillId="0" borderId="25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" fontId="12" fillId="0" borderId="26" xfId="0" applyNumberFormat="1" applyFont="1" applyFill="1" applyBorder="1" applyAlignment="1">
      <alignment horizontal="center" vertical="center" wrapText="1"/>
    </xf>
    <xf numFmtId="4" fontId="15" fillId="0" borderId="27" xfId="0" applyNumberFormat="1" applyFont="1" applyFill="1" applyBorder="1" applyAlignment="1">
      <alignment horizontal="center" vertical="center" wrapText="1"/>
    </xf>
    <xf numFmtId="2" fontId="2" fillId="33" borderId="25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 wrapText="1"/>
    </xf>
    <xf numFmtId="2" fontId="2" fillId="0" borderId="30" xfId="0" applyNumberFormat="1" applyFont="1" applyFill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2" fontId="2" fillId="0" borderId="34" xfId="0" applyNumberFormat="1" applyFont="1" applyFill="1" applyBorder="1" applyAlignment="1">
      <alignment horizontal="center" vertical="center"/>
    </xf>
    <xf numFmtId="2" fontId="3" fillId="0" borderId="35" xfId="0" applyNumberFormat="1" applyFont="1" applyFill="1" applyBorder="1" applyAlignment="1">
      <alignment horizontal="center" vertical="center"/>
    </xf>
    <xf numFmtId="2" fontId="2" fillId="0" borderId="36" xfId="0" applyNumberFormat="1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/>
    </xf>
    <xf numFmtId="172" fontId="2" fillId="34" borderId="24" xfId="58" applyFont="1" applyFill="1" applyBorder="1" applyAlignment="1" applyProtection="1">
      <alignment horizontal="left" vertical="top" wrapText="1"/>
      <protection/>
    </xf>
    <xf numFmtId="172" fontId="2" fillId="34" borderId="25" xfId="58" applyFont="1" applyFill="1" applyBorder="1" applyAlignment="1" applyProtection="1">
      <alignment horizontal="left" vertical="top" wrapText="1"/>
      <protection/>
    </xf>
    <xf numFmtId="4" fontId="12" fillId="0" borderId="24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2" fontId="3" fillId="0" borderId="38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" fillId="0" borderId="42" xfId="0" applyFont="1" applyFill="1" applyBorder="1" applyAlignment="1">
      <alignment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4" fontId="15" fillId="0" borderId="46" xfId="0" applyNumberFormat="1" applyFont="1" applyFill="1" applyBorder="1" applyAlignment="1">
      <alignment horizontal="center" vertical="center" wrapText="1"/>
    </xf>
    <xf numFmtId="4" fontId="15" fillId="0" borderId="47" xfId="0" applyNumberFormat="1" applyFont="1" applyFill="1" applyBorder="1" applyAlignment="1">
      <alignment horizontal="center" vertical="center" wrapText="1"/>
    </xf>
    <xf numFmtId="4" fontId="15" fillId="0" borderId="48" xfId="0" applyNumberFormat="1" applyFont="1" applyFill="1" applyBorder="1" applyAlignment="1">
      <alignment horizontal="center" vertical="center" wrapText="1"/>
    </xf>
    <xf numFmtId="2" fontId="3" fillId="0" borderId="49" xfId="0" applyNumberFormat="1" applyFont="1" applyBorder="1" applyAlignment="1">
      <alignment horizontal="center" vertical="center"/>
    </xf>
    <xf numFmtId="2" fontId="3" fillId="0" borderId="50" xfId="0" applyNumberFormat="1" applyFont="1" applyBorder="1" applyAlignment="1">
      <alignment horizontal="center" vertical="center"/>
    </xf>
    <xf numFmtId="2" fontId="3" fillId="0" borderId="51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2" fontId="3" fillId="0" borderId="54" xfId="0" applyNumberFormat="1" applyFont="1" applyBorder="1" applyAlignment="1">
      <alignment horizontal="center" vertical="center"/>
    </xf>
    <xf numFmtId="172" fontId="2" fillId="34" borderId="26" xfId="58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 horizontal="center" vertical="center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20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8" fillId="0" borderId="55" xfId="0" applyFont="1" applyBorder="1" applyAlignment="1" applyProtection="1">
      <alignment vertical="center"/>
      <protection hidden="1"/>
    </xf>
    <xf numFmtId="0" fontId="22" fillId="0" borderId="56" xfId="0" applyFont="1" applyBorder="1" applyAlignment="1" applyProtection="1">
      <alignment vertical="center"/>
      <protection hidden="1"/>
    </xf>
    <xf numFmtId="0" fontId="22" fillId="0" borderId="56" xfId="0" applyFont="1" applyBorder="1" applyAlignment="1" applyProtection="1">
      <alignment horizontal="center" vertical="center"/>
      <protection hidden="1"/>
    </xf>
    <xf numFmtId="0" fontId="18" fillId="0" borderId="57" xfId="0" applyFont="1" applyBorder="1" applyAlignment="1" applyProtection="1">
      <alignment horizontal="center" wrapText="1"/>
      <protection hidden="1"/>
    </xf>
    <xf numFmtId="0" fontId="18" fillId="0" borderId="58" xfId="0" applyFont="1" applyBorder="1" applyAlignment="1" applyProtection="1">
      <alignment horizontal="center" wrapText="1"/>
      <protection hidden="1"/>
    </xf>
    <xf numFmtId="0" fontId="8" fillId="0" borderId="55" xfId="0" applyFont="1" applyBorder="1" applyAlignment="1" applyProtection="1">
      <alignment vertical="center" wrapText="1"/>
      <protection hidden="1"/>
    </xf>
    <xf numFmtId="0" fontId="3" fillId="0" borderId="59" xfId="0" applyFont="1" applyBorder="1" applyAlignment="1" applyProtection="1">
      <alignment horizontal="center" vertical="center"/>
      <protection hidden="1"/>
    </xf>
    <xf numFmtId="0" fontId="3" fillId="0" borderId="60" xfId="0" applyFont="1" applyBorder="1" applyAlignment="1" applyProtection="1">
      <alignment horizontal="center" vertical="center" wrapText="1"/>
      <protection hidden="1"/>
    </xf>
    <xf numFmtId="0" fontId="18" fillId="0" borderId="61" xfId="0" applyFont="1" applyBorder="1" applyAlignment="1" applyProtection="1">
      <alignment horizontal="center" wrapText="1"/>
      <protection hidden="1"/>
    </xf>
    <xf numFmtId="0" fontId="18" fillId="0" borderId="62" xfId="0" applyFont="1" applyBorder="1" applyAlignment="1" applyProtection="1">
      <alignment horizontal="center" wrapText="1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2" fontId="2" fillId="0" borderId="24" xfId="0" applyNumberFormat="1" applyFont="1" applyBorder="1" applyAlignment="1" applyProtection="1">
      <alignment horizontal="center" vertical="center"/>
      <protection hidden="1"/>
    </xf>
    <xf numFmtId="2" fontId="3" fillId="0" borderId="64" xfId="0" applyNumberFormat="1" applyFont="1" applyBorder="1" applyAlignment="1" applyProtection="1">
      <alignment horizontal="center" vertical="center"/>
      <protection hidden="1"/>
    </xf>
    <xf numFmtId="2" fontId="2" fillId="0" borderId="65" xfId="0" applyNumberFormat="1" applyFont="1" applyBorder="1" applyAlignment="1" applyProtection="1">
      <alignment horizontal="center" vertical="center"/>
      <protection hidden="1"/>
    </xf>
    <xf numFmtId="2" fontId="3" fillId="0" borderId="66" xfId="0" applyNumberFormat="1" applyFont="1" applyBorder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67" xfId="0" applyFont="1" applyBorder="1" applyAlignment="1" applyProtection="1">
      <alignment horizontal="center" vertical="center"/>
      <protection hidden="1"/>
    </xf>
    <xf numFmtId="2" fontId="2" fillId="0" borderId="25" xfId="0" applyNumberFormat="1" applyFont="1" applyBorder="1" applyAlignment="1" applyProtection="1">
      <alignment horizontal="center" vertical="center"/>
      <protection hidden="1"/>
    </xf>
    <xf numFmtId="2" fontId="3" fillId="0" borderId="67" xfId="0" applyNumberFormat="1" applyFont="1" applyBorder="1" applyAlignment="1" applyProtection="1">
      <alignment horizontal="center" vertical="center"/>
      <protection hidden="1"/>
    </xf>
    <xf numFmtId="2" fontId="2" fillId="0" borderId="68" xfId="0" applyNumberFormat="1" applyFont="1" applyBorder="1" applyAlignment="1" applyProtection="1">
      <alignment horizontal="center" vertical="center"/>
      <protection hidden="1"/>
    </xf>
    <xf numFmtId="2" fontId="3" fillId="0" borderId="69" xfId="0" applyNumberFormat="1" applyFont="1" applyBorder="1" applyAlignment="1" applyProtection="1">
      <alignment horizontal="center" vertical="center"/>
      <protection hidden="1"/>
    </xf>
    <xf numFmtId="0" fontId="2" fillId="0" borderId="70" xfId="0" applyFont="1" applyBorder="1" applyAlignment="1" applyProtection="1">
      <alignment horizontal="center" vertical="center"/>
      <protection hidden="1"/>
    </xf>
    <xf numFmtId="0" fontId="2" fillId="0" borderId="71" xfId="0" applyFont="1" applyBorder="1" applyAlignment="1" applyProtection="1">
      <alignment horizontal="center" vertical="center"/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43" xfId="0" applyFont="1" applyBorder="1" applyAlignment="1" applyProtection="1">
      <alignment horizontal="center" vertical="center"/>
      <protection hidden="1"/>
    </xf>
    <xf numFmtId="0" fontId="2" fillId="0" borderId="72" xfId="0" applyFont="1" applyBorder="1" applyAlignment="1" applyProtection="1">
      <alignment horizontal="center" vertical="center"/>
      <protection hidden="1"/>
    </xf>
    <xf numFmtId="2" fontId="2" fillId="0" borderId="26" xfId="0" applyNumberFormat="1" applyFont="1" applyBorder="1" applyAlignment="1" applyProtection="1">
      <alignment horizontal="center" vertical="center"/>
      <protection hidden="1"/>
    </xf>
    <xf numFmtId="2" fontId="3" fillId="0" borderId="72" xfId="0" applyNumberFormat="1" applyFont="1" applyBorder="1" applyAlignment="1" applyProtection="1">
      <alignment horizontal="center" vertical="center"/>
      <protection hidden="1"/>
    </xf>
    <xf numFmtId="2" fontId="2" fillId="0" borderId="73" xfId="0" applyNumberFormat="1" applyFont="1" applyBorder="1" applyAlignment="1" applyProtection="1">
      <alignment horizontal="center" vertical="center"/>
      <protection hidden="1"/>
    </xf>
    <xf numFmtId="2" fontId="3" fillId="0" borderId="74" xfId="0" applyNumberFormat="1" applyFont="1" applyBorder="1" applyAlignment="1" applyProtection="1">
      <alignment horizontal="center" vertical="center"/>
      <protection hidden="1"/>
    </xf>
    <xf numFmtId="0" fontId="2" fillId="0" borderId="75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76" xfId="0" applyFont="1" applyBorder="1" applyAlignment="1" applyProtection="1">
      <alignment/>
      <protection hidden="1"/>
    </xf>
    <xf numFmtId="0" fontId="13" fillId="0" borderId="75" xfId="0" applyFont="1" applyBorder="1" applyAlignment="1" applyProtection="1">
      <alignment vertical="center" wrapText="1"/>
      <protection hidden="1"/>
    </xf>
    <xf numFmtId="0" fontId="13" fillId="0" borderId="76" xfId="0" applyFont="1" applyBorder="1" applyAlignment="1" applyProtection="1">
      <alignment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2" fontId="2" fillId="0" borderId="77" xfId="0" applyNumberFormat="1" applyFont="1" applyBorder="1" applyAlignment="1" applyProtection="1">
      <alignment horizontal="center" vertical="center"/>
      <protection hidden="1"/>
    </xf>
    <xf numFmtId="2" fontId="2" fillId="0" borderId="78" xfId="0" applyNumberFormat="1" applyFont="1" applyBorder="1" applyAlignment="1" applyProtection="1">
      <alignment horizontal="center" vertical="center"/>
      <protection hidden="1"/>
    </xf>
    <xf numFmtId="2" fontId="3" fillId="0" borderId="79" xfId="0" applyNumberFormat="1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2" fontId="2" fillId="0" borderId="41" xfId="0" applyNumberFormat="1" applyFont="1" applyBorder="1" applyAlignment="1" applyProtection="1">
      <alignment horizontal="center" vertical="center"/>
      <protection hidden="1"/>
    </xf>
    <xf numFmtId="0" fontId="2" fillId="0" borderId="80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2" fontId="2" fillId="0" borderId="81" xfId="0" applyNumberFormat="1" applyFont="1" applyBorder="1" applyAlignment="1" applyProtection="1">
      <alignment horizontal="center" vertical="center"/>
      <protection hidden="1"/>
    </xf>
    <xf numFmtId="2" fontId="3" fillId="0" borderId="82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top" wrapText="1"/>
      <protection hidden="1"/>
    </xf>
    <xf numFmtId="0" fontId="8" fillId="0" borderId="83" xfId="0" applyFont="1" applyBorder="1" applyAlignment="1" applyProtection="1">
      <alignment horizontal="center" vertical="center" wrapText="1"/>
      <protection hidden="1"/>
    </xf>
    <xf numFmtId="0" fontId="23" fillId="0" borderId="83" xfId="0" applyFont="1" applyBorder="1" applyAlignment="1" applyProtection="1">
      <alignment horizontal="center" vertical="center" wrapText="1"/>
      <protection hidden="1"/>
    </xf>
    <xf numFmtId="0" fontId="23" fillId="0" borderId="75" xfId="0" applyFont="1" applyBorder="1" applyAlignment="1" applyProtection="1">
      <alignment horizontal="center" vertical="center" wrapText="1"/>
      <protection hidden="1"/>
    </xf>
    <xf numFmtId="0" fontId="23" fillId="0" borderId="84" xfId="0" applyFont="1" applyBorder="1" applyAlignment="1" applyProtection="1">
      <alignment horizontal="center" vertical="center" wrapText="1"/>
      <protection hidden="1"/>
    </xf>
    <xf numFmtId="0" fontId="23" fillId="0" borderId="85" xfId="0" applyFont="1" applyBorder="1" applyAlignment="1" applyProtection="1">
      <alignment horizontal="center" vertical="center" wrapText="1"/>
      <protection hidden="1"/>
    </xf>
    <xf numFmtId="0" fontId="23" fillId="0" borderId="76" xfId="0" applyFont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23" fillId="0" borderId="46" xfId="0" applyFont="1" applyBorder="1" applyAlignment="1" applyProtection="1">
      <alignment horizontal="center" vertical="center" wrapText="1"/>
      <protection hidden="1"/>
    </xf>
    <xf numFmtId="2" fontId="2" fillId="0" borderId="24" xfId="0" applyNumberFormat="1" applyFont="1" applyBorder="1" applyAlignment="1" applyProtection="1">
      <alignment horizontal="center" vertical="center" wrapText="1"/>
      <protection hidden="1"/>
    </xf>
    <xf numFmtId="2" fontId="3" fillId="0" borderId="19" xfId="0" applyNumberFormat="1" applyFont="1" applyBorder="1" applyAlignment="1" applyProtection="1">
      <alignment horizontal="center" vertical="center" wrapText="1"/>
      <protection hidden="1"/>
    </xf>
    <xf numFmtId="2" fontId="2" fillId="0" borderId="86" xfId="0" applyNumberFormat="1" applyFont="1" applyBorder="1" applyAlignment="1" applyProtection="1">
      <alignment horizontal="center" vertical="center" wrapText="1"/>
      <protection hidden="1"/>
    </xf>
    <xf numFmtId="2" fontId="3" fillId="0" borderId="19" xfId="0" applyNumberFormat="1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3" fillId="0" borderId="87" xfId="0" applyFont="1" applyBorder="1" applyAlignment="1" applyProtection="1">
      <alignment horizontal="center" vertical="center" wrapText="1"/>
      <protection hidden="1"/>
    </xf>
    <xf numFmtId="2" fontId="2" fillId="0" borderId="26" xfId="0" applyNumberFormat="1" applyFont="1" applyBorder="1" applyAlignment="1" applyProtection="1">
      <alignment horizontal="center" vertical="center" wrapText="1"/>
      <protection hidden="1"/>
    </xf>
    <xf numFmtId="2" fontId="3" fillId="0" borderId="27" xfId="0" applyNumberFormat="1" applyFont="1" applyBorder="1" applyAlignment="1" applyProtection="1">
      <alignment horizontal="center" vertical="center" wrapText="1"/>
      <protection hidden="1"/>
    </xf>
    <xf numFmtId="2" fontId="2" fillId="0" borderId="88" xfId="0" applyNumberFormat="1" applyFont="1" applyBorder="1" applyAlignment="1" applyProtection="1">
      <alignment horizontal="center" vertical="center" wrapText="1"/>
      <protection hidden="1"/>
    </xf>
    <xf numFmtId="2" fontId="3" fillId="0" borderId="38" xfId="0" applyNumberFormat="1" applyFont="1" applyBorder="1" applyAlignment="1" applyProtection="1">
      <alignment horizontal="center" vertical="center" wrapText="1"/>
      <protection hidden="1"/>
    </xf>
    <xf numFmtId="0" fontId="18" fillId="0" borderId="89" xfId="0" applyFont="1" applyBorder="1" applyAlignment="1" applyProtection="1">
      <alignment horizontal="center" wrapText="1"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2" fontId="2" fillId="0" borderId="25" xfId="0" applyNumberFormat="1" applyFont="1" applyBorder="1" applyAlignment="1" applyProtection="1">
      <alignment horizontal="center" vertical="center" wrapText="1"/>
      <protection hidden="1"/>
    </xf>
    <xf numFmtId="2" fontId="3" fillId="0" borderId="20" xfId="0" applyNumberFormat="1" applyFont="1" applyBorder="1" applyAlignment="1" applyProtection="1">
      <alignment horizontal="center" vertical="center" wrapText="1"/>
      <protection hidden="1"/>
    </xf>
    <xf numFmtId="2" fontId="2" fillId="0" borderId="90" xfId="0" applyNumberFormat="1" applyFont="1" applyBorder="1" applyAlignment="1" applyProtection="1">
      <alignment horizontal="center" vertical="center" wrapText="1"/>
      <protection hidden="1"/>
    </xf>
    <xf numFmtId="2" fontId="3" fillId="0" borderId="20" xfId="0" applyNumberFormat="1" applyFont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2" fontId="2" fillId="0" borderId="91" xfId="0" applyNumberFormat="1" applyFont="1" applyBorder="1" applyAlignment="1" applyProtection="1">
      <alignment horizontal="center" vertical="center" wrapText="1"/>
      <protection hidden="1"/>
    </xf>
    <xf numFmtId="2" fontId="3" fillId="0" borderId="27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2" fontId="2" fillId="0" borderId="57" xfId="0" applyNumberFormat="1" applyFont="1" applyBorder="1" applyAlignment="1" applyProtection="1">
      <alignment horizontal="center" vertical="center" wrapText="1"/>
      <protection hidden="1"/>
    </xf>
    <xf numFmtId="2" fontId="3" fillId="0" borderId="92" xfId="0" applyNumberFormat="1" applyFont="1" applyBorder="1" applyAlignment="1" applyProtection="1">
      <alignment horizontal="center" vertical="center" wrapText="1"/>
      <protection hidden="1"/>
    </xf>
    <xf numFmtId="2" fontId="2" fillId="0" borderId="93" xfId="0" applyNumberFormat="1" applyFont="1" applyBorder="1" applyAlignment="1" applyProtection="1">
      <alignment horizontal="center" vertical="center" wrapText="1"/>
      <protection hidden="1"/>
    </xf>
    <xf numFmtId="2" fontId="3" fillId="0" borderId="94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23" fillId="0" borderId="77" xfId="0" applyFont="1" applyBorder="1" applyAlignment="1" applyProtection="1">
      <alignment horizontal="center" vertical="center" wrapText="1"/>
      <protection hidden="1"/>
    </xf>
    <xf numFmtId="0" fontId="23" fillId="0" borderId="95" xfId="0" applyFont="1" applyBorder="1" applyAlignment="1" applyProtection="1">
      <alignment horizontal="center" vertical="center" wrapText="1"/>
      <protection hidden="1"/>
    </xf>
    <xf numFmtId="0" fontId="23" fillId="0" borderId="43" xfId="0" applyFont="1" applyBorder="1" applyAlignment="1" applyProtection="1">
      <alignment horizontal="center" vertical="center" wrapText="1"/>
      <protection hidden="1"/>
    </xf>
    <xf numFmtId="0" fontId="23" fillId="0" borderId="96" xfId="0" applyFont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/>
      <protection hidden="1"/>
    </xf>
    <xf numFmtId="172" fontId="1" fillId="0" borderId="0" xfId="58" applyFill="1" applyBorder="1" applyAlignment="1" applyProtection="1">
      <alignment/>
      <protection hidden="1"/>
    </xf>
    <xf numFmtId="0" fontId="2" fillId="33" borderId="2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2" fontId="2" fillId="33" borderId="24" xfId="0" applyNumberFormat="1" applyFont="1" applyFill="1" applyBorder="1" applyAlignment="1">
      <alignment horizontal="center" vertical="center"/>
    </xf>
    <xf numFmtId="2" fontId="3" fillId="33" borderId="46" xfId="0" applyNumberFormat="1" applyFont="1" applyFill="1" applyBorder="1" applyAlignment="1">
      <alignment horizontal="center" vertical="center"/>
    </xf>
    <xf numFmtId="2" fontId="3" fillId="33" borderId="19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2" fontId="3" fillId="33" borderId="47" xfId="0" applyNumberFormat="1" applyFont="1" applyFill="1" applyBorder="1" applyAlignment="1">
      <alignment horizontal="center" vertical="center"/>
    </xf>
    <xf numFmtId="2" fontId="3" fillId="33" borderId="20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2" fontId="2" fillId="33" borderId="26" xfId="0" applyNumberFormat="1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9" fillId="0" borderId="97" xfId="0" applyFont="1" applyBorder="1" applyAlignment="1">
      <alignment horizontal="center" vertical="center" wrapText="1"/>
    </xf>
    <xf numFmtId="0" fontId="9" fillId="0" borderId="98" xfId="0" applyFont="1" applyBorder="1" applyAlignment="1">
      <alignment horizontal="center" vertical="center" wrapText="1"/>
    </xf>
    <xf numFmtId="2" fontId="3" fillId="33" borderId="27" xfId="0" applyNumberFormat="1" applyFont="1" applyFill="1" applyBorder="1" applyAlignment="1">
      <alignment horizontal="center" vertical="center"/>
    </xf>
    <xf numFmtId="172" fontId="2" fillId="34" borderId="25" xfId="58" applyFont="1" applyFill="1" applyBorder="1" applyAlignment="1" applyProtection="1">
      <alignment horizontal="center" vertical="top" wrapText="1"/>
      <protection/>
    </xf>
    <xf numFmtId="0" fontId="2" fillId="0" borderId="99" xfId="0" applyFont="1" applyBorder="1" applyAlignment="1" applyProtection="1">
      <alignment horizontal="center" vertical="center"/>
      <protection hidden="1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2" fontId="2" fillId="33" borderId="34" xfId="0" applyNumberFormat="1" applyFont="1" applyFill="1" applyBorder="1" applyAlignment="1">
      <alignment horizontal="center" vertical="center"/>
    </xf>
    <xf numFmtId="2" fontId="3" fillId="33" borderId="10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0" fontId="2" fillId="0" borderId="103" xfId="0" applyFont="1" applyBorder="1" applyAlignment="1">
      <alignment horizontal="center" vertical="center"/>
    </xf>
    <xf numFmtId="0" fontId="2" fillId="33" borderId="25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vertical="center" wrapText="1"/>
    </xf>
    <xf numFmtId="2" fontId="2" fillId="33" borderId="25" xfId="0" applyNumberFormat="1" applyFont="1" applyFill="1" applyBorder="1" applyAlignment="1">
      <alignment horizontal="center"/>
    </xf>
    <xf numFmtId="172" fontId="2" fillId="34" borderId="25" xfId="58" applyFont="1" applyFill="1" applyBorder="1" applyAlignment="1" applyProtection="1">
      <alignment horizontal="center" vertical="center" wrapText="1"/>
      <protection/>
    </xf>
    <xf numFmtId="0" fontId="2" fillId="33" borderId="38" xfId="0" applyFont="1" applyFill="1" applyBorder="1" applyAlignment="1">
      <alignment horizontal="center" vertical="center"/>
    </xf>
    <xf numFmtId="9" fontId="1" fillId="0" borderId="0" xfId="55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wrapText="1"/>
    </xf>
    <xf numFmtId="0" fontId="2" fillId="33" borderId="86" xfId="0" applyFont="1" applyFill="1" applyBorder="1" applyAlignment="1">
      <alignment horizontal="center" vertical="center"/>
    </xf>
    <xf numFmtId="0" fontId="2" fillId="33" borderId="90" xfId="0" applyFont="1" applyFill="1" applyBorder="1" applyAlignment="1">
      <alignment horizontal="center" vertical="center"/>
    </xf>
    <xf numFmtId="0" fontId="2" fillId="33" borderId="91" xfId="0" applyFont="1" applyFill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hidden="1"/>
    </xf>
    <xf numFmtId="9" fontId="1" fillId="0" borderId="0" xfId="55" applyFont="1" applyAlignment="1" applyProtection="1">
      <alignment/>
      <protection hidden="1"/>
    </xf>
    <xf numFmtId="0" fontId="4" fillId="0" borderId="104" xfId="0" applyFont="1" applyBorder="1" applyAlignment="1">
      <alignment horizontal="center"/>
    </xf>
    <xf numFmtId="0" fontId="7" fillId="35" borderId="104" xfId="0" applyFont="1" applyFill="1" applyBorder="1" applyAlignment="1">
      <alignment horizontal="center"/>
    </xf>
    <xf numFmtId="0" fontId="8" fillId="0" borderId="104" xfId="0" applyFont="1" applyBorder="1" applyAlignment="1">
      <alignment/>
    </xf>
    <xf numFmtId="0" fontId="3" fillId="35" borderId="105" xfId="0" applyFont="1" applyFill="1" applyBorder="1" applyAlignment="1">
      <alignment horizontal="center" vertical="center" wrapText="1"/>
    </xf>
    <xf numFmtId="2" fontId="10" fillId="33" borderId="106" xfId="0" applyNumberFormat="1" applyFont="1" applyFill="1" applyBorder="1" applyAlignment="1">
      <alignment horizontal="center" vertical="center" wrapText="1"/>
    </xf>
    <xf numFmtId="0" fontId="35" fillId="33" borderId="106" xfId="0" applyFont="1" applyFill="1" applyBorder="1" applyAlignment="1">
      <alignment horizontal="center" vertical="center" wrapText="1"/>
    </xf>
    <xf numFmtId="0" fontId="35" fillId="33" borderId="53" xfId="0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 vertical="center" wrapText="1"/>
    </xf>
    <xf numFmtId="0" fontId="35" fillId="33" borderId="0" xfId="0" applyFont="1" applyFill="1" applyAlignment="1">
      <alignment horizontal="center" vertical="center" wrapText="1"/>
    </xf>
    <xf numFmtId="0" fontId="35" fillId="33" borderId="107" xfId="0" applyFont="1" applyFill="1" applyBorder="1" applyAlignment="1">
      <alignment horizontal="center" vertical="center" wrapText="1"/>
    </xf>
    <xf numFmtId="0" fontId="28" fillId="33" borderId="36" xfId="0" applyFont="1" applyFill="1" applyBorder="1" applyAlignment="1">
      <alignment horizontal="center" vertical="center" wrapText="1"/>
    </xf>
    <xf numFmtId="0" fontId="0" fillId="33" borderId="107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108" xfId="0" applyFont="1" applyFill="1" applyBorder="1" applyAlignment="1">
      <alignment horizontal="center" vertical="center" wrapText="1"/>
    </xf>
    <xf numFmtId="0" fontId="0" fillId="33" borderId="103" xfId="0" applyFont="1" applyFill="1" applyBorder="1" applyAlignment="1">
      <alignment horizontal="center" vertical="center" wrapText="1"/>
    </xf>
    <xf numFmtId="0" fontId="3" fillId="0" borderId="104" xfId="0" applyFont="1" applyBorder="1" applyAlignment="1">
      <alignment horizontal="center"/>
    </xf>
    <xf numFmtId="0" fontId="18" fillId="0" borderId="109" xfId="0" applyFont="1" applyBorder="1" applyAlignment="1">
      <alignment horizontal="center"/>
    </xf>
    <xf numFmtId="0" fontId="18" fillId="0" borderId="110" xfId="0" applyFont="1" applyBorder="1" applyAlignment="1">
      <alignment horizontal="center"/>
    </xf>
    <xf numFmtId="0" fontId="10" fillId="0" borderId="111" xfId="0" applyFont="1" applyBorder="1" applyAlignment="1">
      <alignment horizontal="center" vertical="center" wrapText="1"/>
    </xf>
    <xf numFmtId="0" fontId="10" fillId="0" borderId="112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113" xfId="0" applyFont="1" applyBorder="1" applyAlignment="1">
      <alignment horizontal="center" vertical="center" wrapText="1"/>
    </xf>
    <xf numFmtId="0" fontId="10" fillId="0" borderId="114" xfId="0" applyFont="1" applyBorder="1" applyAlignment="1">
      <alignment horizontal="center" vertical="center" wrapText="1"/>
    </xf>
    <xf numFmtId="0" fontId="7" fillId="0" borderId="115" xfId="0" applyFont="1" applyBorder="1" applyAlignment="1">
      <alignment horizontal="center" vertical="center"/>
    </xf>
    <xf numFmtId="0" fontId="14" fillId="33" borderId="83" xfId="0" applyFont="1" applyFill="1" applyBorder="1" applyAlignment="1">
      <alignment horizontal="center" vertical="center" wrapText="1"/>
    </xf>
    <xf numFmtId="0" fontId="28" fillId="33" borderId="116" xfId="0" applyFont="1" applyFill="1" applyBorder="1" applyAlignment="1">
      <alignment horizontal="center" vertical="center" wrapText="1"/>
    </xf>
    <xf numFmtId="0" fontId="0" fillId="33" borderId="53" xfId="0" applyFont="1" applyFill="1" applyBorder="1" applyAlignment="1">
      <alignment horizontal="center" vertical="center" wrapText="1"/>
    </xf>
    <xf numFmtId="0" fontId="11" fillId="33" borderId="116" xfId="0" applyFont="1" applyFill="1" applyBorder="1" applyAlignment="1">
      <alignment horizontal="center" vertical="center" wrapText="1"/>
    </xf>
    <xf numFmtId="0" fontId="11" fillId="33" borderId="106" xfId="0" applyFont="1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2" fontId="10" fillId="33" borderId="53" xfId="0" applyNumberFormat="1" applyFont="1" applyFill="1" applyBorder="1" applyAlignment="1">
      <alignment horizontal="center" vertical="center" wrapText="1"/>
    </xf>
    <xf numFmtId="2" fontId="10" fillId="33" borderId="0" xfId="0" applyNumberFormat="1" applyFont="1" applyFill="1" applyBorder="1" applyAlignment="1">
      <alignment horizontal="center" vertical="center" wrapText="1"/>
    </xf>
    <xf numFmtId="2" fontId="10" fillId="33" borderId="107" xfId="0" applyNumberFormat="1" applyFont="1" applyFill="1" applyBorder="1" applyAlignment="1">
      <alignment horizontal="center" vertical="center" wrapText="1"/>
    </xf>
    <xf numFmtId="2" fontId="10" fillId="33" borderId="44" xfId="0" applyNumberFormat="1" applyFont="1" applyFill="1" applyBorder="1" applyAlignment="1">
      <alignment horizontal="center" vertical="center" wrapText="1"/>
    </xf>
    <xf numFmtId="2" fontId="10" fillId="33" borderId="103" xfId="0" applyNumberFormat="1" applyFont="1" applyFill="1" applyBorder="1" applyAlignment="1">
      <alignment horizontal="center" vertical="center" wrapText="1"/>
    </xf>
    <xf numFmtId="0" fontId="28" fillId="33" borderId="53" xfId="0" applyFont="1" applyFill="1" applyBorder="1" applyAlignment="1">
      <alignment horizontal="center" vertical="center" wrapText="1"/>
    </xf>
    <xf numFmtId="0" fontId="28" fillId="33" borderId="107" xfId="0" applyFont="1" applyFill="1" applyBorder="1" applyAlignment="1">
      <alignment horizontal="center" vertical="center" wrapText="1"/>
    </xf>
    <xf numFmtId="0" fontId="28" fillId="33" borderId="108" xfId="0" applyFont="1" applyFill="1" applyBorder="1" applyAlignment="1">
      <alignment horizontal="center" vertical="center" wrapText="1"/>
    </xf>
    <xf numFmtId="0" fontId="28" fillId="33" borderId="103" xfId="0" applyFont="1" applyFill="1" applyBorder="1" applyAlignment="1">
      <alignment horizontal="center" vertical="center" wrapText="1"/>
    </xf>
    <xf numFmtId="0" fontId="9" fillId="0" borderId="117" xfId="0" applyFont="1" applyBorder="1" applyAlignment="1">
      <alignment horizontal="center" vertical="center" wrapText="1"/>
    </xf>
    <xf numFmtId="0" fontId="9" fillId="0" borderId="118" xfId="0" applyFont="1" applyBorder="1" applyAlignment="1">
      <alignment horizontal="center" vertical="center" wrapText="1"/>
    </xf>
    <xf numFmtId="2" fontId="10" fillId="33" borderId="116" xfId="0" applyNumberFormat="1" applyFont="1" applyFill="1" applyBorder="1" applyAlignment="1">
      <alignment horizontal="center" vertical="center" wrapText="1"/>
    </xf>
    <xf numFmtId="0" fontId="35" fillId="33" borderId="36" xfId="0" applyFont="1" applyFill="1" applyBorder="1" applyAlignment="1">
      <alignment horizontal="center" vertical="center" wrapText="1"/>
    </xf>
    <xf numFmtId="0" fontId="35" fillId="33" borderId="108" xfId="0" applyFont="1" applyFill="1" applyBorder="1" applyAlignment="1">
      <alignment horizontal="center" vertical="center" wrapText="1"/>
    </xf>
    <xf numFmtId="0" fontId="35" fillId="33" borderId="44" xfId="0" applyFont="1" applyFill="1" applyBorder="1" applyAlignment="1">
      <alignment horizontal="center" vertical="center" wrapText="1"/>
    </xf>
    <xf numFmtId="0" fontId="35" fillId="33" borderId="103" xfId="0" applyFont="1" applyFill="1" applyBorder="1" applyAlignment="1">
      <alignment horizontal="center" vertical="center" wrapText="1"/>
    </xf>
    <xf numFmtId="0" fontId="9" fillId="35" borderId="55" xfId="0" applyFont="1" applyFill="1" applyBorder="1" applyAlignment="1">
      <alignment horizontal="center" wrapText="1"/>
    </xf>
    <xf numFmtId="0" fontId="9" fillId="35" borderId="56" xfId="0" applyFont="1" applyFill="1" applyBorder="1" applyAlignment="1">
      <alignment horizontal="center" wrapText="1"/>
    </xf>
    <xf numFmtId="0" fontId="7" fillId="0" borderId="55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/>
    </xf>
    <xf numFmtId="0" fontId="10" fillId="0" borderId="119" xfId="0" applyFont="1" applyBorder="1" applyAlignment="1">
      <alignment horizontal="center" vertical="center" wrapText="1"/>
    </xf>
    <xf numFmtId="0" fontId="9" fillId="35" borderId="56" xfId="0" applyFont="1" applyFill="1" applyBorder="1" applyAlignment="1">
      <alignment horizontal="center" vertical="center"/>
    </xf>
    <xf numFmtId="0" fontId="9" fillId="35" borderId="120" xfId="0" applyFont="1" applyFill="1" applyBorder="1" applyAlignment="1">
      <alignment horizontal="center" vertical="center"/>
    </xf>
    <xf numFmtId="0" fontId="18" fillId="0" borderId="121" xfId="0" applyFont="1" applyBorder="1" applyAlignment="1">
      <alignment horizontal="center"/>
    </xf>
    <xf numFmtId="0" fontId="19" fillId="36" borderId="0" xfId="0" applyFont="1" applyFill="1" applyBorder="1" applyAlignment="1">
      <alignment horizontal="center" vertical="center" wrapText="1"/>
    </xf>
    <xf numFmtId="0" fontId="16" fillId="0" borderId="119" xfId="0" applyFont="1" applyFill="1" applyBorder="1" applyAlignment="1">
      <alignment horizontal="left" vertical="center" wrapText="1"/>
    </xf>
    <xf numFmtId="0" fontId="16" fillId="0" borderId="83" xfId="0" applyFont="1" applyFill="1" applyBorder="1" applyAlignment="1">
      <alignment horizontal="left" vertical="center" wrapText="1"/>
    </xf>
    <xf numFmtId="0" fontId="17" fillId="0" borderId="104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19" fillId="36" borderId="123" xfId="0" applyFont="1" applyFill="1" applyBorder="1" applyAlignment="1">
      <alignment horizontal="center" vertical="center" wrapText="1"/>
    </xf>
    <xf numFmtId="0" fontId="21" fillId="35" borderId="104" xfId="0" applyFont="1" applyFill="1" applyBorder="1" applyAlignment="1" applyProtection="1">
      <alignment horizontal="center" vertical="center"/>
      <protection hidden="1"/>
    </xf>
    <xf numFmtId="0" fontId="21" fillId="0" borderId="104" xfId="0" applyFont="1" applyBorder="1" applyAlignment="1" applyProtection="1">
      <alignment horizontal="center" vertical="center"/>
      <protection hidden="1"/>
    </xf>
    <xf numFmtId="0" fontId="18" fillId="0" borderId="124" xfId="0" applyFont="1" applyBorder="1" applyAlignment="1" applyProtection="1">
      <alignment horizontal="center" vertical="center"/>
      <protection hidden="1"/>
    </xf>
    <xf numFmtId="0" fontId="18" fillId="0" borderId="120" xfId="0" applyFont="1" applyBorder="1" applyAlignment="1" applyProtection="1">
      <alignment horizontal="center" vertical="center" wrapText="1"/>
      <protection hidden="1"/>
    </xf>
    <xf numFmtId="0" fontId="18" fillId="0" borderId="56" xfId="0" applyFont="1" applyBorder="1" applyAlignment="1" applyProtection="1">
      <alignment horizontal="center" vertical="center" wrapText="1"/>
      <protection hidden="1"/>
    </xf>
    <xf numFmtId="0" fontId="3" fillId="35" borderId="119" xfId="0" applyFont="1" applyFill="1" applyBorder="1" applyAlignment="1" applyProtection="1">
      <alignment horizontal="center" vertical="center"/>
      <protection hidden="1"/>
    </xf>
    <xf numFmtId="0" fontId="3" fillId="0" borderId="125" xfId="0" applyFont="1" applyBorder="1" applyAlignment="1" applyProtection="1">
      <alignment horizontal="center" vertical="center"/>
      <protection hidden="1"/>
    </xf>
    <xf numFmtId="0" fontId="3" fillId="0" borderId="126" xfId="0" applyFont="1" applyBorder="1" applyAlignment="1" applyProtection="1">
      <alignment horizontal="center" vertical="center"/>
      <protection hidden="1"/>
    </xf>
    <xf numFmtId="0" fontId="3" fillId="0" borderId="119" xfId="0" applyFont="1" applyBorder="1" applyAlignment="1" applyProtection="1">
      <alignment horizontal="center" vertical="center"/>
      <protection hidden="1"/>
    </xf>
    <xf numFmtId="0" fontId="22" fillId="0" borderId="120" xfId="0" applyFont="1" applyBorder="1" applyAlignment="1" applyProtection="1">
      <alignment horizontal="center" vertical="center" wrapText="1"/>
      <protection hidden="1"/>
    </xf>
    <xf numFmtId="0" fontId="22" fillId="0" borderId="112" xfId="0" applyFont="1" applyBorder="1" applyAlignment="1" applyProtection="1">
      <alignment horizontal="center" vertical="center" wrapText="1"/>
      <protection hidden="1"/>
    </xf>
    <xf numFmtId="0" fontId="22" fillId="0" borderId="76" xfId="0" applyFont="1" applyBorder="1" applyAlignment="1" applyProtection="1">
      <alignment horizontal="center" vertical="center" wrapText="1"/>
      <protection hidden="1"/>
    </xf>
    <xf numFmtId="0" fontId="11" fillId="0" borderId="104" xfId="0" applyFont="1" applyBorder="1" applyAlignment="1" applyProtection="1">
      <alignment horizontal="center" vertical="center" wrapText="1"/>
      <protection hidden="1"/>
    </xf>
    <xf numFmtId="0" fontId="11" fillId="0" borderId="55" xfId="0" applyFont="1" applyBorder="1" applyAlignment="1" applyProtection="1">
      <alignment horizontal="center" vertical="center" wrapText="1"/>
      <protection hidden="1"/>
    </xf>
    <xf numFmtId="0" fontId="2" fillId="0" borderId="112" xfId="0" applyFont="1" applyBorder="1" applyAlignment="1" applyProtection="1">
      <alignment horizontal="center" vertical="center" wrapText="1"/>
      <protection hidden="1"/>
    </xf>
    <xf numFmtId="0" fontId="25" fillId="0" borderId="127" xfId="0" applyFont="1" applyBorder="1" applyAlignment="1" applyProtection="1">
      <alignment horizontal="center" vertical="center" wrapText="1"/>
      <protection hidden="1"/>
    </xf>
    <xf numFmtId="0" fontId="13" fillId="0" borderId="127" xfId="0" applyFont="1" applyBorder="1" applyAlignment="1" applyProtection="1">
      <alignment horizontal="center" vertical="center" wrapText="1"/>
      <protection hidden="1"/>
    </xf>
    <xf numFmtId="0" fontId="5" fillId="0" borderId="116" xfId="0" applyFont="1" applyBorder="1" applyAlignment="1" applyProtection="1">
      <alignment horizontal="center" vertical="center" wrapText="1"/>
      <protection hidden="1"/>
    </xf>
    <xf numFmtId="0" fontId="8" fillId="0" borderId="106" xfId="0" applyFont="1" applyBorder="1" applyAlignment="1" applyProtection="1">
      <alignment horizontal="center" vertical="center" wrapText="1"/>
      <protection hidden="1"/>
    </xf>
    <xf numFmtId="0" fontId="0" fillId="0" borderId="108" xfId="0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alignment horizontal="center" vertical="center" wrapText="1"/>
      <protection hidden="1"/>
    </xf>
    <xf numFmtId="0" fontId="21" fillId="35" borderId="105" xfId="0" applyFont="1" applyFill="1" applyBorder="1" applyAlignment="1" applyProtection="1">
      <alignment horizontal="center" vertical="center"/>
      <protection hidden="1"/>
    </xf>
    <xf numFmtId="2" fontId="11" fillId="0" borderId="55" xfId="0" applyNumberFormat="1" applyFont="1" applyBorder="1" applyAlignment="1" applyProtection="1">
      <alignment horizontal="center" vertical="center"/>
      <protection hidden="1"/>
    </xf>
    <xf numFmtId="2" fontId="11" fillId="0" borderId="56" xfId="0" applyNumberFormat="1" applyFont="1" applyBorder="1" applyAlignment="1" applyProtection="1">
      <alignment horizontal="center" vertical="center"/>
      <protection hidden="1"/>
    </xf>
    <xf numFmtId="2" fontId="11" fillId="0" borderId="120" xfId="0" applyNumberFormat="1" applyFont="1" applyBorder="1" applyAlignment="1" applyProtection="1">
      <alignment horizontal="center" vertical="center"/>
      <protection hidden="1"/>
    </xf>
    <xf numFmtId="4" fontId="2" fillId="0" borderId="24" xfId="0" applyNumberFormat="1" applyFont="1" applyBorder="1" applyAlignment="1" applyProtection="1">
      <alignment horizontal="center" vertical="center" wrapText="1"/>
      <protection hidden="1"/>
    </xf>
    <xf numFmtId="4" fontId="2" fillId="0" borderId="19" xfId="0" applyNumberFormat="1" applyFont="1" applyBorder="1" applyAlignment="1" applyProtection="1">
      <alignment horizontal="center" vertical="center" wrapText="1"/>
      <protection hidden="1"/>
    </xf>
    <xf numFmtId="4" fontId="3" fillId="0" borderId="128" xfId="0" applyNumberFormat="1" applyFont="1" applyBorder="1" applyAlignment="1" applyProtection="1">
      <alignment horizontal="center" vertical="center" wrapText="1"/>
      <protection hidden="1"/>
    </xf>
    <xf numFmtId="4" fontId="3" fillId="0" borderId="35" xfId="0" applyNumberFormat="1" applyFont="1" applyBorder="1" applyAlignment="1" applyProtection="1">
      <alignment horizontal="center" vertical="center" wrapText="1"/>
      <protection hidden="1"/>
    </xf>
    <xf numFmtId="4" fontId="2" fillId="0" borderId="26" xfId="0" applyNumberFormat="1" applyFont="1" applyBorder="1" applyAlignment="1" applyProtection="1">
      <alignment horizontal="center" vertical="center" wrapText="1"/>
      <protection hidden="1"/>
    </xf>
    <xf numFmtId="4" fontId="2" fillId="0" borderId="27" xfId="0" applyNumberFormat="1" applyFont="1" applyBorder="1" applyAlignment="1" applyProtection="1">
      <alignment horizontal="center" vertical="center" wrapText="1"/>
      <protection hidden="1"/>
    </xf>
    <xf numFmtId="4" fontId="3" fillId="0" borderId="91" xfId="0" applyNumberFormat="1" applyFont="1" applyBorder="1" applyAlignment="1" applyProtection="1">
      <alignment horizontal="center" vertical="center" wrapText="1"/>
      <protection hidden="1"/>
    </xf>
    <xf numFmtId="4" fontId="3" fillId="0" borderId="27" xfId="0" applyNumberFormat="1" applyFont="1" applyBorder="1" applyAlignment="1" applyProtection="1">
      <alignment horizontal="center" vertical="center" wrapText="1"/>
      <protection hidden="1"/>
    </xf>
    <xf numFmtId="0" fontId="3" fillId="35" borderId="104" xfId="0" applyFont="1" applyFill="1" applyBorder="1" applyAlignment="1" applyProtection="1">
      <alignment horizontal="center" vertical="center"/>
      <protection hidden="1"/>
    </xf>
    <xf numFmtId="0" fontId="9" fillId="35" borderId="105" xfId="0" applyFont="1" applyFill="1" applyBorder="1" applyAlignment="1" applyProtection="1">
      <alignment horizontal="left" wrapText="1"/>
      <protection hidden="1"/>
    </xf>
    <xf numFmtId="0" fontId="19" fillId="36" borderId="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 vertical="top" wrapText="1"/>
      <protection hidden="1"/>
    </xf>
    <xf numFmtId="0" fontId="8" fillId="0" borderId="108" xfId="0" applyFont="1" applyBorder="1" applyAlignment="1" applyProtection="1">
      <alignment horizontal="left" vertical="center" wrapText="1"/>
      <protection hidden="1"/>
    </xf>
    <xf numFmtId="0" fontId="8" fillId="0" borderId="44" xfId="0" applyFont="1" applyBorder="1" applyAlignment="1" applyProtection="1">
      <alignment horizontal="left" vertical="center" wrapText="1"/>
      <protection hidden="1"/>
    </xf>
    <xf numFmtId="0" fontId="8" fillId="0" borderId="103" xfId="0" applyFont="1" applyBorder="1" applyAlignment="1" applyProtection="1">
      <alignment horizontal="left" vertical="center" wrapText="1"/>
      <protection hidden="1"/>
    </xf>
    <xf numFmtId="0" fontId="26" fillId="0" borderId="116" xfId="0" applyFont="1" applyBorder="1" applyAlignment="1" applyProtection="1">
      <alignment horizontal="center" vertical="center" wrapText="1"/>
      <protection hidden="1"/>
    </xf>
    <xf numFmtId="0" fontId="6" fillId="0" borderId="106" xfId="0" applyFont="1" applyBorder="1" applyAlignment="1" applyProtection="1">
      <alignment horizontal="center" vertical="center" wrapText="1"/>
      <protection hidden="1"/>
    </xf>
    <xf numFmtId="0" fontId="6" fillId="0" borderId="36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108" xfId="0" applyFont="1" applyBorder="1" applyAlignment="1" applyProtection="1">
      <alignment horizontal="center" vertical="center" wrapText="1"/>
      <protection hidden="1"/>
    </xf>
    <xf numFmtId="0" fontId="6" fillId="0" borderId="44" xfId="0" applyFont="1" applyBorder="1" applyAlignment="1" applyProtection="1">
      <alignment horizontal="center" vertical="center" wrapText="1"/>
      <protection hidden="1"/>
    </xf>
    <xf numFmtId="2" fontId="3" fillId="37" borderId="61" xfId="0" applyNumberFormat="1" applyFont="1" applyFill="1" applyBorder="1" applyAlignment="1" applyProtection="1">
      <alignment horizontal="center" vertical="center" wrapText="1"/>
      <protection hidden="1"/>
    </xf>
    <xf numFmtId="0" fontId="4" fillId="37" borderId="129" xfId="0" applyFont="1" applyFill="1" applyBorder="1" applyAlignment="1" applyProtection="1">
      <alignment horizontal="center" vertical="center" wrapText="1"/>
      <protection hidden="1"/>
    </xf>
    <xf numFmtId="2" fontId="3" fillId="37" borderId="129" xfId="0" applyNumberFormat="1" applyFont="1" applyFill="1" applyBorder="1" applyAlignment="1" applyProtection="1">
      <alignment horizontal="center" vertical="center" wrapText="1"/>
      <protection hidden="1"/>
    </xf>
    <xf numFmtId="0" fontId="4" fillId="37" borderId="62" xfId="0" applyFont="1" applyFill="1" applyBorder="1" applyAlignment="1" applyProtection="1">
      <alignment horizontal="center" vertical="center" wrapText="1"/>
      <protection hidden="1"/>
    </xf>
    <xf numFmtId="0" fontId="13" fillId="0" borderId="130" xfId="0" applyFont="1" applyBorder="1" applyAlignment="1" applyProtection="1">
      <alignment horizontal="center" vertical="center" wrapText="1"/>
      <protection hidden="1"/>
    </xf>
    <xf numFmtId="0" fontId="13" fillId="0" borderId="131" xfId="0" applyFont="1" applyBorder="1" applyAlignment="1" applyProtection="1">
      <alignment horizontal="center" vertical="center" wrapText="1"/>
      <protection hidden="1"/>
    </xf>
    <xf numFmtId="0" fontId="13" fillId="0" borderId="132" xfId="0" applyFont="1" applyBorder="1" applyAlignment="1" applyProtection="1">
      <alignment horizontal="center" vertical="center" wrapText="1"/>
      <protection hidden="1"/>
    </xf>
    <xf numFmtId="0" fontId="13" fillId="0" borderId="133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9</xdr:col>
      <xdr:colOff>0</xdr:colOff>
      <xdr:row>7</xdr:row>
      <xdr:rowOff>104775</xdr:rowOff>
    </xdr:to>
    <xdr:sp fLocksText="0">
      <xdr:nvSpPr>
        <xdr:cNvPr id="1" name="Текстовое поле 1"/>
        <xdr:cNvSpPr txBox="1">
          <a:spLocks noChangeArrowheads="1"/>
        </xdr:cNvSpPr>
      </xdr:nvSpPr>
      <xdr:spPr>
        <a:xfrm>
          <a:off x="647700" y="619125"/>
          <a:ext cx="760095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Зам.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директора по маркетингу Вьюгина Татьяна Вячеславовна (83162)5-10-90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vtv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nn@mail,ru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Инж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енер отд. маркетинга: Вахурин Юрий Евгеньевич  (83162) 5-36-70, 5-70-90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semlmz@mail.ru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Менеджер отд. маркетинга:   Конанов Алексей Юрьевич  (83162) 5-23-21, 5-70-90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marketlmz@mail.ru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1409700</xdr:colOff>
      <xdr:row>0</xdr:row>
      <xdr:rowOff>0</xdr:rowOff>
    </xdr:from>
    <xdr:to>
      <xdr:col>8</xdr:col>
      <xdr:colOff>285750</xdr:colOff>
      <xdr:row>4</xdr:row>
      <xdr:rowOff>104775</xdr:rowOff>
    </xdr:to>
    <xdr:sp>
      <xdr:nvSpPr>
        <xdr:cNvPr id="2" name="Прямоугольник 2"/>
        <xdr:cNvSpPr>
          <a:spLocks/>
        </xdr:cNvSpPr>
      </xdr:nvSpPr>
      <xdr:spPr>
        <a:xfrm>
          <a:off x="2028825" y="0"/>
          <a:ext cx="57816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ОАО «Литейно-Механический Завод»
</a:t>
          </a:r>
          <a:r>
            <a:rPr lang="en-US" cap="none" sz="1100" b="1" i="0" u="none" baseline="0">
              <a:solidFill>
                <a:srgbClr val="000000"/>
              </a:solidFill>
            </a:rPr>
            <a:t>606653 Нижегородская обл. , г. Семёнов, ул. Промышленная, 3
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http://www.semlmz.ru    e-mail:  marketlmz@mail.ru</a:t>
          </a:r>
        </a:p>
      </xdr:txBody>
    </xdr:sp>
    <xdr:clientData/>
  </xdr:twoCellAnchor>
  <xdr:twoCellAnchor>
    <xdr:from>
      <xdr:col>1</xdr:col>
      <xdr:colOff>38100</xdr:colOff>
      <xdr:row>0</xdr:row>
      <xdr:rowOff>19050</xdr:rowOff>
    </xdr:from>
    <xdr:to>
      <xdr:col>1</xdr:col>
      <xdr:colOff>914400</xdr:colOff>
      <xdr:row>3</xdr:row>
      <xdr:rowOff>28575</xdr:rowOff>
    </xdr:to>
    <xdr:pic>
      <xdr:nvPicPr>
        <xdr:cNvPr id="3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9050"/>
          <a:ext cx="876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9525</xdr:rowOff>
    </xdr:from>
    <xdr:to>
      <xdr:col>1</xdr:col>
      <xdr:colOff>704850</xdr:colOff>
      <xdr:row>40</xdr:row>
      <xdr:rowOff>19050</xdr:rowOff>
    </xdr:to>
    <xdr:pic>
      <xdr:nvPicPr>
        <xdr:cNvPr id="4" name="Рисунок 5" descr="1072766273-Novinka___novyy_produkt_na_potrebitel_skom_rynk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9934575"/>
          <a:ext cx="704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28</xdr:row>
      <xdr:rowOff>76200</xdr:rowOff>
    </xdr:from>
    <xdr:to>
      <xdr:col>1</xdr:col>
      <xdr:colOff>704850</xdr:colOff>
      <xdr:row>29</xdr:row>
      <xdr:rowOff>342900</xdr:rowOff>
    </xdr:to>
    <xdr:pic>
      <xdr:nvPicPr>
        <xdr:cNvPr id="5" name="Рисунок 4" descr="1072766273-Novinka___novyy_produkt_na_potrebitel_skom_rynk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5867400"/>
          <a:ext cx="819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847725</xdr:colOff>
      <xdr:row>0</xdr:row>
      <xdr:rowOff>28575</xdr:rowOff>
    </xdr:from>
    <xdr:to>
      <xdr:col>9</xdr:col>
      <xdr:colOff>161925</xdr:colOff>
      <xdr:row>5</xdr:row>
      <xdr:rowOff>0</xdr:rowOff>
    </xdr:to>
    <xdr:sp>
      <xdr:nvSpPr>
        <xdr:cNvPr id="1" name="Прямоугольник 5"/>
        <xdr:cNvSpPr>
          <a:spLocks/>
        </xdr:cNvSpPr>
      </xdr:nvSpPr>
      <xdr:spPr>
        <a:xfrm>
          <a:off x="1428750" y="28575"/>
          <a:ext cx="69056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ОАО Литейно-Механический Завод
</a:t>
          </a:r>
          <a:r>
            <a:rPr lang="en-US" cap="none" sz="1000" b="1" i="0" u="none" baseline="0">
              <a:solidFill>
                <a:srgbClr val="000000"/>
              </a:solidFill>
            </a:rPr>
            <a:t>606653 Нижегородская обл. , г. Семёнов, ул. Промышленная, 3      
</a:t>
          </a:r>
          <a:r>
            <a:rPr lang="en-US" cap="none" sz="1000" b="1" i="0" u="none" baseline="0">
              <a:solidFill>
                <a:srgbClr val="000000"/>
              </a:solidFill>
            </a:rPr>
            <a:t>   </a:t>
          </a:r>
          <a:r>
            <a:rPr lang="en-US" cap="none" sz="1000" b="1" i="0" u="none" baseline="0">
              <a:solidFill>
                <a:srgbClr val="000000"/>
              </a:solidFill>
            </a:rPr>
            <a:t>http://www.semlmz.ru    e-mail: </a:t>
          </a:r>
          <a:r>
            <a:rPr lang="en-US" cap="none" sz="1000" b="1" i="0" u="none" baseline="0">
              <a:solidFill>
                <a:srgbClr val="000000"/>
              </a:solidFill>
            </a:rPr>
            <a:t>marketlmz@mail.ru</a:t>
          </a:r>
        </a:p>
      </xdr:txBody>
    </xdr:sp>
    <xdr:clientData/>
  </xdr:twoCellAnchor>
  <xdr:twoCellAnchor>
    <xdr:from>
      <xdr:col>2</xdr:col>
      <xdr:colOff>0</xdr:colOff>
      <xdr:row>0</xdr:row>
      <xdr:rowOff>38100</xdr:rowOff>
    </xdr:from>
    <xdr:to>
      <xdr:col>2</xdr:col>
      <xdr:colOff>809625</xdr:colOff>
      <xdr:row>4</xdr:row>
      <xdr:rowOff>38100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8100"/>
          <a:ext cx="809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9</xdr:col>
      <xdr:colOff>314325</xdr:colOff>
      <xdr:row>7</xdr:row>
      <xdr:rowOff>333375</xdr:rowOff>
    </xdr:to>
    <xdr:sp fLocksText="0">
      <xdr:nvSpPr>
        <xdr:cNvPr id="3" name="Текстовое поле 1"/>
        <xdr:cNvSpPr txBox="1">
          <a:spLocks noChangeArrowheads="1"/>
        </xdr:cNvSpPr>
      </xdr:nvSpPr>
      <xdr:spPr>
        <a:xfrm>
          <a:off x="581025" y="933450"/>
          <a:ext cx="79057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Зам.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директора по </a:t>
          </a:r>
          <a:r>
            <a:rPr lang="en-US" cap="none" sz="9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маркетингу 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Вьюгина Татьяна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Вячеславовна (83162)5-10-90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vtv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nn@mail,ru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Инж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енер отд. маркетинга: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Вахурин Юрий Евгеньевич  (83162) 5-36-70, 5-70-90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semlmz@mail.ru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Менеджер отд. маркетинга: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Конанов Алексей Юрьевич  (83162) 5-23-21, 5-70-90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marketlmz@mail.ru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</xdr:col>
      <xdr:colOff>571500</xdr:colOff>
      <xdr:row>38</xdr:row>
      <xdr:rowOff>9525</xdr:rowOff>
    </xdr:from>
    <xdr:to>
      <xdr:col>2</xdr:col>
      <xdr:colOff>962025</xdr:colOff>
      <xdr:row>38</xdr:row>
      <xdr:rowOff>304800</xdr:rowOff>
    </xdr:to>
    <xdr:pic>
      <xdr:nvPicPr>
        <xdr:cNvPr id="4" name="Рисунок 5" descr="1072766273-Novinka___novyy_produkt_na_potrebitel_skom_rynk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6019800"/>
          <a:ext cx="971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981075</xdr:colOff>
      <xdr:row>31</xdr:row>
      <xdr:rowOff>85725</xdr:rowOff>
    </xdr:to>
    <xdr:pic>
      <xdr:nvPicPr>
        <xdr:cNvPr id="5" name="Рисунок 6" descr="1072766273-Novinka___novyy_produkt_na_potrebitel_skom_rynk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4610100"/>
          <a:ext cx="981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72"/>
  <sheetViews>
    <sheetView zoomScalePageLayoutView="0" workbookViewId="0" topLeftCell="A53">
      <selection activeCell="Z66" sqref="Z66"/>
    </sheetView>
  </sheetViews>
  <sheetFormatPr defaultColWidth="9.00390625" defaultRowHeight="12.75"/>
  <cols>
    <col min="1" max="1" width="8.125" style="0" customWidth="1"/>
    <col min="2" max="2" width="30.125" style="0" customWidth="1"/>
    <col min="3" max="3" width="15.50390625" style="0" customWidth="1"/>
    <col min="4" max="4" width="7.625" style="0" customWidth="1"/>
    <col min="5" max="5" width="7.125" style="0" customWidth="1"/>
    <col min="6" max="6" width="9.50390625" style="0" bestFit="1" customWidth="1"/>
    <col min="7" max="7" width="10.125" style="0" customWidth="1"/>
    <col min="8" max="8" width="10.625" style="0" customWidth="1"/>
    <col min="9" max="9" width="9.50390625" style="0" customWidth="1"/>
    <col min="10" max="10" width="8.875" style="0" hidden="1" customWidth="1"/>
    <col min="11" max="11" width="9.50390625" style="0" hidden="1" customWidth="1"/>
    <col min="12" max="12" width="11.875" style="0" hidden="1" customWidth="1"/>
    <col min="13" max="13" width="8.875" style="0" hidden="1" customWidth="1"/>
    <col min="14" max="14" width="0" style="0" hidden="1" customWidth="1"/>
    <col min="16" max="18" width="0" style="0" hidden="1" customWidth="1"/>
    <col min="19" max="20" width="11.25390625" style="0" hidden="1" customWidth="1"/>
    <col min="21" max="22" width="0" style="0" hidden="1" customWidth="1"/>
  </cols>
  <sheetData>
    <row r="1" spans="2:9" ht="21" customHeight="1">
      <c r="B1" s="1"/>
      <c r="C1" s="2"/>
      <c r="D1" s="2"/>
      <c r="E1" s="2"/>
      <c r="F1" s="2"/>
      <c r="G1" s="2"/>
      <c r="H1" s="2"/>
      <c r="I1" s="1"/>
    </row>
    <row r="2" spans="2:9" ht="12.75">
      <c r="B2" s="1"/>
      <c r="C2" s="2"/>
      <c r="D2" s="2"/>
      <c r="E2" s="2"/>
      <c r="F2" s="2"/>
      <c r="G2" s="2"/>
      <c r="H2" s="2"/>
      <c r="I2" s="3"/>
    </row>
    <row r="3" spans="2:9" ht="12.75" customHeight="1" thickBot="1">
      <c r="B3" s="1"/>
      <c r="C3" s="2"/>
      <c r="D3" s="2"/>
      <c r="E3" s="2"/>
      <c r="F3" s="2"/>
      <c r="G3" s="2"/>
      <c r="H3" s="2"/>
      <c r="I3" s="1"/>
    </row>
    <row r="4" spans="2:9" ht="18" customHeight="1" thickBot="1">
      <c r="B4" s="1"/>
      <c r="C4" s="2"/>
      <c r="D4" s="2"/>
      <c r="E4" s="2"/>
      <c r="F4" s="2"/>
      <c r="G4" s="4"/>
      <c r="H4" s="230" t="s">
        <v>59</v>
      </c>
      <c r="I4" s="230"/>
    </row>
    <row r="5" spans="2:6" ht="15" customHeight="1">
      <c r="B5" s="1"/>
      <c r="C5" s="2"/>
      <c r="D5" s="2"/>
      <c r="E5" s="2"/>
      <c r="F5" s="2"/>
    </row>
    <row r="6" spans="2:9" ht="30" customHeight="1" thickBot="1">
      <c r="B6" s="5"/>
      <c r="C6" s="1"/>
      <c r="D6" s="1"/>
      <c r="E6" s="1"/>
      <c r="F6" s="1"/>
      <c r="G6" s="1"/>
      <c r="H6" s="1"/>
      <c r="I6" s="1"/>
    </row>
    <row r="7" spans="2:9" ht="15.75" customHeight="1" thickBot="1">
      <c r="B7" s="5"/>
      <c r="C7" s="6"/>
      <c r="D7" s="6"/>
      <c r="E7" s="6"/>
      <c r="F7" s="231" t="s">
        <v>0</v>
      </c>
      <c r="G7" s="231"/>
      <c r="H7" s="231"/>
      <c r="I7" s="231"/>
    </row>
    <row r="8" spans="2:9" ht="14.25" customHeight="1" thickBot="1">
      <c r="B8" s="232" t="s">
        <v>34</v>
      </c>
      <c r="C8" s="232"/>
      <c r="D8" s="232"/>
      <c r="E8" s="232"/>
      <c r="F8" s="233" t="s">
        <v>1</v>
      </c>
      <c r="G8" s="233"/>
      <c r="H8" s="233" t="s">
        <v>2</v>
      </c>
      <c r="I8" s="233"/>
    </row>
    <row r="9" spans="2:9" ht="12" customHeight="1" thickBot="1">
      <c r="B9" s="280" t="s">
        <v>3</v>
      </c>
      <c r="C9" s="280"/>
      <c r="D9" s="254" t="s">
        <v>4</v>
      </c>
      <c r="E9" s="272" t="s">
        <v>5</v>
      </c>
      <c r="F9" s="281" t="s">
        <v>6</v>
      </c>
      <c r="G9" s="281"/>
      <c r="H9" s="245" t="s">
        <v>7</v>
      </c>
      <c r="I9" s="245"/>
    </row>
    <row r="10" spans="2:9" ht="25.5" customHeight="1" thickBot="1">
      <c r="B10" s="280"/>
      <c r="C10" s="280"/>
      <c r="D10" s="254"/>
      <c r="E10" s="272"/>
      <c r="F10" s="28" t="s">
        <v>8</v>
      </c>
      <c r="G10" s="52" t="s">
        <v>9</v>
      </c>
      <c r="H10" s="197" t="s">
        <v>8</v>
      </c>
      <c r="I10" s="198" t="s">
        <v>10</v>
      </c>
    </row>
    <row r="11" spans="2:21" ht="12.75" customHeight="1" thickBot="1">
      <c r="B11" s="282" t="s">
        <v>39</v>
      </c>
      <c r="C11" s="248"/>
      <c r="D11" s="207">
        <v>50</v>
      </c>
      <c r="E11" s="208">
        <v>11.5</v>
      </c>
      <c r="F11" s="49">
        <v>2380</v>
      </c>
      <c r="G11" s="50">
        <f aca="true" t="shared" si="0" ref="G11:G19">F11*1.2</f>
        <v>2856</v>
      </c>
      <c r="H11" s="51">
        <v>2226</v>
      </c>
      <c r="I11" s="50">
        <f>H11*1.2</f>
        <v>2671.2</v>
      </c>
      <c r="J11" s="49">
        <v>1889</v>
      </c>
      <c r="K11" s="79">
        <f aca="true" t="shared" si="1" ref="K11:K46">F11/J11</f>
        <v>1.2599258867125462</v>
      </c>
      <c r="L11" s="51">
        <v>1766</v>
      </c>
      <c r="M11" s="79">
        <f aca="true" t="shared" si="2" ref="M11:M46">H11/L11</f>
        <v>1.260475651189128</v>
      </c>
      <c r="P11" s="49">
        <v>2267</v>
      </c>
      <c r="Q11" s="223">
        <f>P11*1.05</f>
        <v>2380.35</v>
      </c>
      <c r="R11" s="222">
        <f aca="true" t="shared" si="3" ref="R11:R19">F11/P11</f>
        <v>1.0498456109395677</v>
      </c>
      <c r="S11" s="51">
        <v>2120</v>
      </c>
      <c r="T11" s="223">
        <f>S11*1.05</f>
        <v>2226</v>
      </c>
      <c r="U11" s="222">
        <f aca="true" t="shared" si="4" ref="U11:U19">H11/S11</f>
        <v>1.05</v>
      </c>
    </row>
    <row r="12" spans="2:21" s="16" customFormat="1" ht="13.5" customHeight="1" thickBot="1">
      <c r="B12" s="282"/>
      <c r="C12" s="248"/>
      <c r="D12" s="209">
        <v>80</v>
      </c>
      <c r="E12" s="210">
        <v>19</v>
      </c>
      <c r="F12" s="32">
        <v>3793</v>
      </c>
      <c r="G12" s="33">
        <f t="shared" si="0"/>
        <v>4551.599999999999</v>
      </c>
      <c r="H12" s="44">
        <v>3544</v>
      </c>
      <c r="I12" s="33">
        <f aca="true" t="shared" si="5" ref="I12:I46">H12*1.2</f>
        <v>4252.8</v>
      </c>
      <c r="J12" s="32">
        <v>3010</v>
      </c>
      <c r="K12" s="79">
        <f t="shared" si="1"/>
        <v>1.2601328903654485</v>
      </c>
      <c r="L12" s="44">
        <v>2813</v>
      </c>
      <c r="M12" s="79">
        <f t="shared" si="2"/>
        <v>1.2598649129043726</v>
      </c>
      <c r="P12" s="32">
        <v>3612</v>
      </c>
      <c r="Q12" s="223">
        <f aca="true" t="shared" si="6" ref="Q12:Q69">P12*1.05</f>
        <v>3792.6000000000004</v>
      </c>
      <c r="R12" s="222">
        <f t="shared" si="3"/>
        <v>1.050110741971207</v>
      </c>
      <c r="S12" s="44">
        <v>3375</v>
      </c>
      <c r="T12" s="223">
        <f aca="true" t="shared" si="7" ref="T12:T69">S12*1.05</f>
        <v>3543.75</v>
      </c>
      <c r="U12" s="222">
        <f t="shared" si="4"/>
        <v>1.0500740740740742</v>
      </c>
    </row>
    <row r="13" spans="2:21" ht="14.25" customHeight="1" thickBot="1">
      <c r="B13" s="282"/>
      <c r="C13" s="248"/>
      <c r="D13" s="211">
        <v>100</v>
      </c>
      <c r="E13" s="212">
        <v>30.5</v>
      </c>
      <c r="F13" s="32">
        <v>5676</v>
      </c>
      <c r="G13" s="33">
        <f t="shared" si="0"/>
        <v>6811.2</v>
      </c>
      <c r="H13" s="45">
        <v>5305</v>
      </c>
      <c r="I13" s="33">
        <f t="shared" si="5"/>
        <v>6366</v>
      </c>
      <c r="J13" s="32">
        <v>4505</v>
      </c>
      <c r="K13" s="79">
        <f t="shared" si="1"/>
        <v>1.2599334073251942</v>
      </c>
      <c r="L13" s="45">
        <v>4210</v>
      </c>
      <c r="M13" s="79">
        <f t="shared" si="2"/>
        <v>1.2600950118764846</v>
      </c>
      <c r="P13" s="32">
        <v>5406</v>
      </c>
      <c r="Q13" s="223">
        <f t="shared" si="6"/>
        <v>5676.3</v>
      </c>
      <c r="R13" s="222">
        <f t="shared" si="3"/>
        <v>1.0499445061043284</v>
      </c>
      <c r="S13" s="45">
        <v>5052</v>
      </c>
      <c r="T13" s="223">
        <f t="shared" si="7"/>
        <v>5304.6</v>
      </c>
      <c r="U13" s="222">
        <f t="shared" si="4"/>
        <v>1.0500791765637372</v>
      </c>
    </row>
    <row r="14" spans="2:21" ht="13.5" customHeight="1" thickBot="1">
      <c r="B14" s="282"/>
      <c r="C14" s="248"/>
      <c r="D14" s="213">
        <v>125</v>
      </c>
      <c r="E14" s="214">
        <v>42</v>
      </c>
      <c r="F14" s="38">
        <v>12292</v>
      </c>
      <c r="G14" s="33">
        <f t="shared" si="0"/>
        <v>14750.4</v>
      </c>
      <c r="H14" s="45">
        <v>11489</v>
      </c>
      <c r="I14" s="33">
        <f t="shared" si="5"/>
        <v>13786.8</v>
      </c>
      <c r="J14" s="38">
        <v>8869</v>
      </c>
      <c r="K14" s="79">
        <f t="shared" si="1"/>
        <v>1.3859510655090765</v>
      </c>
      <c r="L14" s="45">
        <v>8289</v>
      </c>
      <c r="M14" s="79">
        <f t="shared" si="2"/>
        <v>1.386053806249246</v>
      </c>
      <c r="P14" s="38">
        <v>11707</v>
      </c>
      <c r="Q14" s="223">
        <f t="shared" si="6"/>
        <v>12292.35</v>
      </c>
      <c r="R14" s="222">
        <f t="shared" si="3"/>
        <v>1.049970103356966</v>
      </c>
      <c r="S14" s="45">
        <v>10942</v>
      </c>
      <c r="T14" s="223">
        <f t="shared" si="7"/>
        <v>11489.1</v>
      </c>
      <c r="U14" s="222">
        <f t="shared" si="4"/>
        <v>1.0499908609029427</v>
      </c>
    </row>
    <row r="15" spans="2:21" ht="12.75" customHeight="1" thickBot="1">
      <c r="B15" s="282"/>
      <c r="C15" s="248"/>
      <c r="D15" s="213">
        <v>150</v>
      </c>
      <c r="E15" s="214">
        <v>58</v>
      </c>
      <c r="F15" s="32">
        <v>12899</v>
      </c>
      <c r="G15" s="33">
        <f t="shared" si="0"/>
        <v>15478.8</v>
      </c>
      <c r="H15" s="45">
        <v>12055</v>
      </c>
      <c r="I15" s="33">
        <f t="shared" si="5"/>
        <v>14466</v>
      </c>
      <c r="J15" s="32">
        <v>10237</v>
      </c>
      <c r="K15" s="79">
        <f t="shared" si="1"/>
        <v>1.2600371202500733</v>
      </c>
      <c r="L15" s="45">
        <v>9567</v>
      </c>
      <c r="M15" s="79">
        <f t="shared" si="2"/>
        <v>1.2600606250653288</v>
      </c>
      <c r="P15" s="32">
        <v>12285</v>
      </c>
      <c r="Q15" s="223">
        <f t="shared" si="6"/>
        <v>12899.25</v>
      </c>
      <c r="R15" s="222">
        <f t="shared" si="3"/>
        <v>1.0499796499796499</v>
      </c>
      <c r="S15" s="45">
        <v>11481</v>
      </c>
      <c r="T15" s="223">
        <f t="shared" si="7"/>
        <v>12055.050000000001</v>
      </c>
      <c r="U15" s="222">
        <f t="shared" si="4"/>
        <v>1.0499956449786605</v>
      </c>
    </row>
    <row r="16" spans="2:21" ht="12.75" customHeight="1" thickBot="1">
      <c r="B16" s="282"/>
      <c r="C16" s="248"/>
      <c r="D16" s="213">
        <v>200</v>
      </c>
      <c r="E16" s="214">
        <v>99</v>
      </c>
      <c r="F16" s="38">
        <v>25659</v>
      </c>
      <c r="G16" s="33">
        <f t="shared" si="0"/>
        <v>30790.8</v>
      </c>
      <c r="H16" s="46">
        <v>23980</v>
      </c>
      <c r="I16" s="33">
        <f t="shared" si="5"/>
        <v>28776</v>
      </c>
      <c r="J16" s="38">
        <v>18513</v>
      </c>
      <c r="K16" s="79">
        <f t="shared" si="1"/>
        <v>1.3859990277102576</v>
      </c>
      <c r="L16" s="46">
        <v>17302</v>
      </c>
      <c r="M16" s="79">
        <f t="shared" si="2"/>
        <v>1.3859669402381227</v>
      </c>
      <c r="P16" s="38">
        <v>24437</v>
      </c>
      <c r="Q16" s="223">
        <f t="shared" si="6"/>
        <v>25658.850000000002</v>
      </c>
      <c r="R16" s="222">
        <f t="shared" si="3"/>
        <v>1.0500061382330073</v>
      </c>
      <c r="S16" s="46">
        <v>22838</v>
      </c>
      <c r="T16" s="223">
        <f t="shared" si="7"/>
        <v>23979.9</v>
      </c>
      <c r="U16" s="222">
        <f t="shared" si="4"/>
        <v>1.0500043786671338</v>
      </c>
    </row>
    <row r="17" spans="2:21" ht="14.25" customHeight="1" thickBot="1">
      <c r="B17" s="282"/>
      <c r="C17" s="248"/>
      <c r="D17" s="63" t="s">
        <v>11</v>
      </c>
      <c r="E17" s="214">
        <v>99</v>
      </c>
      <c r="F17" s="38">
        <v>25905</v>
      </c>
      <c r="G17" s="33">
        <f t="shared" si="0"/>
        <v>31086</v>
      </c>
      <c r="H17" s="46">
        <v>24210</v>
      </c>
      <c r="I17" s="33">
        <f t="shared" si="5"/>
        <v>29052</v>
      </c>
      <c r="J17" s="38">
        <v>18690</v>
      </c>
      <c r="K17" s="79">
        <f t="shared" si="1"/>
        <v>1.3860353130016052</v>
      </c>
      <c r="L17" s="46">
        <v>17467</v>
      </c>
      <c r="M17" s="79">
        <f t="shared" si="2"/>
        <v>1.3860422511020782</v>
      </c>
      <c r="P17" s="38">
        <v>24671</v>
      </c>
      <c r="Q17" s="223">
        <f t="shared" si="6"/>
        <v>25904.550000000003</v>
      </c>
      <c r="R17" s="222">
        <f t="shared" si="3"/>
        <v>1.050018240038912</v>
      </c>
      <c r="S17" s="46">
        <v>23057</v>
      </c>
      <c r="T17" s="223">
        <f t="shared" si="7"/>
        <v>24209.850000000002</v>
      </c>
      <c r="U17" s="222">
        <f t="shared" si="4"/>
        <v>1.0500065056165155</v>
      </c>
    </row>
    <row r="18" spans="2:21" ht="13.5" thickBot="1">
      <c r="B18" s="282"/>
      <c r="C18" s="248"/>
      <c r="D18" s="63" t="s">
        <v>12</v>
      </c>
      <c r="E18" s="214">
        <v>182</v>
      </c>
      <c r="F18" s="38">
        <v>36425</v>
      </c>
      <c r="G18" s="33">
        <f t="shared" si="0"/>
        <v>43710</v>
      </c>
      <c r="H18" s="46">
        <v>34041</v>
      </c>
      <c r="I18" s="33">
        <f t="shared" si="5"/>
        <v>40849.2</v>
      </c>
      <c r="J18" s="38">
        <v>26280</v>
      </c>
      <c r="K18" s="79">
        <f t="shared" si="1"/>
        <v>1.38603500761035</v>
      </c>
      <c r="L18" s="46">
        <v>24561</v>
      </c>
      <c r="M18" s="79">
        <f t="shared" si="2"/>
        <v>1.3859777696347868</v>
      </c>
      <c r="P18" s="38">
        <v>34690</v>
      </c>
      <c r="Q18" s="223">
        <f t="shared" si="6"/>
        <v>36424.5</v>
      </c>
      <c r="R18" s="222">
        <f t="shared" si="3"/>
        <v>1.0500144133756126</v>
      </c>
      <c r="S18" s="46">
        <v>32420</v>
      </c>
      <c r="T18" s="223">
        <f t="shared" si="7"/>
        <v>34041</v>
      </c>
      <c r="U18" s="222">
        <f t="shared" si="4"/>
        <v>1.05</v>
      </c>
    </row>
    <row r="19" spans="2:21" ht="12" customHeight="1" thickBot="1">
      <c r="B19" s="282"/>
      <c r="C19" s="248"/>
      <c r="D19" s="215" t="s">
        <v>13</v>
      </c>
      <c r="E19" s="216">
        <v>247</v>
      </c>
      <c r="F19" s="48">
        <v>55004</v>
      </c>
      <c r="G19" s="58">
        <f t="shared" si="0"/>
        <v>66004.8</v>
      </c>
      <c r="H19" s="46">
        <v>51406</v>
      </c>
      <c r="I19" s="58">
        <f t="shared" si="5"/>
        <v>61687.2</v>
      </c>
      <c r="J19" s="48">
        <v>39685</v>
      </c>
      <c r="K19" s="79">
        <f t="shared" si="1"/>
        <v>1.386014867078241</v>
      </c>
      <c r="L19" s="46">
        <v>37089</v>
      </c>
      <c r="M19" s="79">
        <f t="shared" si="2"/>
        <v>1.386017417563159</v>
      </c>
      <c r="P19" s="48">
        <v>52385</v>
      </c>
      <c r="Q19" s="223">
        <f t="shared" si="6"/>
        <v>55004.25</v>
      </c>
      <c r="R19" s="222">
        <f t="shared" si="3"/>
        <v>1.0499952276415003</v>
      </c>
      <c r="S19" s="46">
        <v>48958</v>
      </c>
      <c r="T19" s="223">
        <f t="shared" si="7"/>
        <v>51405.9</v>
      </c>
      <c r="U19" s="222">
        <f t="shared" si="4"/>
        <v>1.0500020425670984</v>
      </c>
    </row>
    <row r="20" spans="2:21" s="188" customFormat="1" ht="18.75" customHeight="1">
      <c r="B20" s="258" t="s">
        <v>52</v>
      </c>
      <c r="C20" s="259"/>
      <c r="D20" s="183">
        <v>50</v>
      </c>
      <c r="E20" s="184">
        <v>11</v>
      </c>
      <c r="F20" s="234" t="s">
        <v>50</v>
      </c>
      <c r="G20" s="235"/>
      <c r="H20" s="235"/>
      <c r="I20" s="236"/>
      <c r="K20" s="189" t="e">
        <f t="shared" si="1"/>
        <v>#VALUE!</v>
      </c>
      <c r="M20" s="189" t="e">
        <f t="shared" si="2"/>
        <v>#DIV/0!</v>
      </c>
      <c r="Q20" s="223">
        <f t="shared" si="6"/>
        <v>0</v>
      </c>
      <c r="R20" s="222"/>
      <c r="T20" s="223">
        <f t="shared" si="7"/>
        <v>0</v>
      </c>
      <c r="U20" s="222"/>
    </row>
    <row r="21" spans="2:21" s="188" customFormat="1" ht="18" customHeight="1">
      <c r="B21" s="260"/>
      <c r="C21" s="261"/>
      <c r="D21" s="190">
        <v>80</v>
      </c>
      <c r="E21" s="191">
        <v>18</v>
      </c>
      <c r="F21" s="237"/>
      <c r="G21" s="238"/>
      <c r="H21" s="238"/>
      <c r="I21" s="239"/>
      <c r="K21" s="189" t="e">
        <f t="shared" si="1"/>
        <v>#DIV/0!</v>
      </c>
      <c r="M21" s="189" t="e">
        <f t="shared" si="2"/>
        <v>#DIV/0!</v>
      </c>
      <c r="Q21" s="223">
        <f t="shared" si="6"/>
        <v>0</v>
      </c>
      <c r="R21" s="222"/>
      <c r="T21" s="223">
        <f t="shared" si="7"/>
        <v>0</v>
      </c>
      <c r="U21" s="222"/>
    </row>
    <row r="22" spans="2:21" s="188" customFormat="1" ht="20.25" customHeight="1" thickBot="1">
      <c r="B22" s="260"/>
      <c r="C22" s="261"/>
      <c r="D22" s="190">
        <v>100</v>
      </c>
      <c r="E22" s="191">
        <v>21</v>
      </c>
      <c r="F22" s="237"/>
      <c r="G22" s="237"/>
      <c r="H22" s="237"/>
      <c r="I22" s="239"/>
      <c r="K22" s="189" t="e">
        <f t="shared" si="1"/>
        <v>#DIV/0!</v>
      </c>
      <c r="M22" s="189" t="e">
        <f t="shared" si="2"/>
        <v>#DIV/0!</v>
      </c>
      <c r="Q22" s="223">
        <f t="shared" si="6"/>
        <v>0</v>
      </c>
      <c r="R22" s="222"/>
      <c r="T22" s="223">
        <f t="shared" si="7"/>
        <v>0</v>
      </c>
      <c r="U22" s="222"/>
    </row>
    <row r="23" spans="2:21" s="188" customFormat="1" ht="12.75">
      <c r="B23" s="260"/>
      <c r="C23" s="261"/>
      <c r="D23" s="190">
        <v>150</v>
      </c>
      <c r="E23" s="191">
        <v>39</v>
      </c>
      <c r="F23" s="185">
        <v>10792</v>
      </c>
      <c r="G23" s="187">
        <f aca="true" t="shared" si="8" ref="G23:G30">F23*1.2</f>
        <v>12950.4</v>
      </c>
      <c r="H23" s="185">
        <v>10085</v>
      </c>
      <c r="I23" s="187">
        <f t="shared" si="5"/>
        <v>12102</v>
      </c>
      <c r="K23" s="189" t="e">
        <f t="shared" si="1"/>
        <v>#DIV/0!</v>
      </c>
      <c r="M23" s="189" t="e">
        <f t="shared" si="2"/>
        <v>#DIV/0!</v>
      </c>
      <c r="P23" s="185">
        <v>10278</v>
      </c>
      <c r="Q23" s="223">
        <f t="shared" si="6"/>
        <v>10791.9</v>
      </c>
      <c r="R23" s="222">
        <f aca="true" t="shared" si="9" ref="R23:R30">F23/P23</f>
        <v>1.0500097295193618</v>
      </c>
      <c r="S23" s="185">
        <v>9605</v>
      </c>
      <c r="T23" s="223">
        <f t="shared" si="7"/>
        <v>10085.25</v>
      </c>
      <c r="U23" s="222">
        <f aca="true" t="shared" si="10" ref="U23:U30">H23/S23</f>
        <v>1.0499739718896408</v>
      </c>
    </row>
    <row r="24" spans="2:21" s="188" customFormat="1" ht="12.75">
      <c r="B24" s="260"/>
      <c r="C24" s="261"/>
      <c r="D24" s="190">
        <v>200</v>
      </c>
      <c r="E24" s="191">
        <v>62</v>
      </c>
      <c r="F24" s="38">
        <v>16401</v>
      </c>
      <c r="G24" s="193">
        <f t="shared" si="8"/>
        <v>19681.2</v>
      </c>
      <c r="H24" s="38">
        <v>15328</v>
      </c>
      <c r="I24" s="193">
        <f t="shared" si="5"/>
        <v>18393.6</v>
      </c>
      <c r="K24" s="189" t="e">
        <f t="shared" si="1"/>
        <v>#DIV/0!</v>
      </c>
      <c r="M24" s="189" t="e">
        <f t="shared" si="2"/>
        <v>#DIV/0!</v>
      </c>
      <c r="P24" s="38">
        <v>15620</v>
      </c>
      <c r="Q24" s="223">
        <f t="shared" si="6"/>
        <v>16401</v>
      </c>
      <c r="R24" s="222">
        <f t="shared" si="9"/>
        <v>1.05</v>
      </c>
      <c r="S24" s="38">
        <v>14598</v>
      </c>
      <c r="T24" s="223">
        <f t="shared" si="7"/>
        <v>15327.900000000001</v>
      </c>
      <c r="U24" s="222">
        <f t="shared" si="10"/>
        <v>1.0500068502534594</v>
      </c>
    </row>
    <row r="25" spans="2:21" s="188" customFormat="1" ht="12.75">
      <c r="B25" s="260"/>
      <c r="C25" s="261"/>
      <c r="D25" s="190" t="s">
        <v>40</v>
      </c>
      <c r="E25" s="191">
        <v>62</v>
      </c>
      <c r="F25" s="38">
        <v>16632</v>
      </c>
      <c r="G25" s="193">
        <f t="shared" si="8"/>
        <v>19958.399999999998</v>
      </c>
      <c r="H25" s="38">
        <v>15543</v>
      </c>
      <c r="I25" s="193">
        <f t="shared" si="5"/>
        <v>18651.6</v>
      </c>
      <c r="K25" s="189" t="e">
        <f t="shared" si="1"/>
        <v>#DIV/0!</v>
      </c>
      <c r="M25" s="189" t="e">
        <f t="shared" si="2"/>
        <v>#DIV/0!</v>
      </c>
      <c r="P25" s="38">
        <v>15840</v>
      </c>
      <c r="Q25" s="223">
        <f t="shared" si="6"/>
        <v>16632</v>
      </c>
      <c r="R25" s="222">
        <f t="shared" si="9"/>
        <v>1.05</v>
      </c>
      <c r="S25" s="38">
        <v>14803</v>
      </c>
      <c r="T25" s="223">
        <f t="shared" si="7"/>
        <v>15543.150000000001</v>
      </c>
      <c r="U25" s="222">
        <f t="shared" si="10"/>
        <v>1.0499898669188679</v>
      </c>
    </row>
    <row r="26" spans="2:21" s="188" customFormat="1" ht="21">
      <c r="B26" s="260"/>
      <c r="C26" s="261"/>
      <c r="D26" s="217" t="s">
        <v>53</v>
      </c>
      <c r="E26" s="191">
        <v>62</v>
      </c>
      <c r="F26" s="38">
        <v>17221</v>
      </c>
      <c r="G26" s="193">
        <f t="shared" si="8"/>
        <v>20665.2</v>
      </c>
      <c r="H26" s="38">
        <v>16094</v>
      </c>
      <c r="I26" s="193">
        <f t="shared" si="5"/>
        <v>19312.8</v>
      </c>
      <c r="K26" s="189" t="e">
        <f t="shared" si="1"/>
        <v>#DIV/0!</v>
      </c>
      <c r="M26" s="189" t="e">
        <f t="shared" si="2"/>
        <v>#DIV/0!</v>
      </c>
      <c r="P26" s="38">
        <v>16401</v>
      </c>
      <c r="Q26" s="223">
        <f t="shared" si="6"/>
        <v>17221.05</v>
      </c>
      <c r="R26" s="222">
        <f t="shared" si="9"/>
        <v>1.0499969514054022</v>
      </c>
      <c r="S26" s="38">
        <v>15328</v>
      </c>
      <c r="T26" s="223">
        <f t="shared" si="7"/>
        <v>16094.400000000001</v>
      </c>
      <c r="U26" s="222">
        <f t="shared" si="10"/>
        <v>1.0499739039665972</v>
      </c>
    </row>
    <row r="27" spans="2:21" s="188" customFormat="1" ht="22.5" customHeight="1">
      <c r="B27" s="260"/>
      <c r="C27" s="261"/>
      <c r="D27" s="218" t="s">
        <v>54</v>
      </c>
      <c r="E27" s="191">
        <v>94</v>
      </c>
      <c r="F27" s="38">
        <v>23071</v>
      </c>
      <c r="G27" s="193">
        <f t="shared" si="8"/>
        <v>27685.2</v>
      </c>
      <c r="H27" s="219">
        <v>21561</v>
      </c>
      <c r="I27" s="193">
        <f>H27*1.2</f>
        <v>25873.2</v>
      </c>
      <c r="K27" s="189"/>
      <c r="M27" s="189"/>
      <c r="P27" s="38">
        <v>21972</v>
      </c>
      <c r="Q27" s="223">
        <f t="shared" si="6"/>
        <v>23070.600000000002</v>
      </c>
      <c r="R27" s="222">
        <f t="shared" si="9"/>
        <v>1.0500182049881668</v>
      </c>
      <c r="S27" s="219">
        <v>20534</v>
      </c>
      <c r="T27" s="223">
        <f t="shared" si="7"/>
        <v>21560.7</v>
      </c>
      <c r="U27" s="222">
        <f t="shared" si="10"/>
        <v>1.0500146099152625</v>
      </c>
    </row>
    <row r="28" spans="2:21" s="188" customFormat="1" ht="21">
      <c r="B28" s="260"/>
      <c r="C28" s="261"/>
      <c r="D28" s="217" t="s">
        <v>55</v>
      </c>
      <c r="E28" s="191">
        <v>94</v>
      </c>
      <c r="F28" s="38">
        <v>24225</v>
      </c>
      <c r="G28" s="193">
        <f t="shared" si="8"/>
        <v>29070</v>
      </c>
      <c r="H28" s="219">
        <v>22639</v>
      </c>
      <c r="I28" s="193">
        <f>H28*1.2</f>
        <v>27166.8</v>
      </c>
      <c r="K28" s="189"/>
      <c r="M28" s="189"/>
      <c r="P28" s="38">
        <v>23071</v>
      </c>
      <c r="Q28" s="223">
        <f t="shared" si="6"/>
        <v>24224.55</v>
      </c>
      <c r="R28" s="222">
        <f t="shared" si="9"/>
        <v>1.050019505006285</v>
      </c>
      <c r="S28" s="219">
        <v>21561</v>
      </c>
      <c r="T28" s="223">
        <f t="shared" si="7"/>
        <v>22639.05</v>
      </c>
      <c r="U28" s="222">
        <f t="shared" si="10"/>
        <v>1.0499976809980984</v>
      </c>
    </row>
    <row r="29" spans="2:21" s="188" customFormat="1" ht="12.75">
      <c r="B29" s="260"/>
      <c r="C29" s="261"/>
      <c r="D29" s="217">
        <v>300</v>
      </c>
      <c r="E29" s="191">
        <v>124</v>
      </c>
      <c r="F29" s="38">
        <v>36437</v>
      </c>
      <c r="G29" s="193">
        <f t="shared" si="8"/>
        <v>43724.4</v>
      </c>
      <c r="H29" s="219">
        <v>33888</v>
      </c>
      <c r="I29" s="193">
        <f t="shared" si="5"/>
        <v>40665.6</v>
      </c>
      <c r="K29" s="189" t="e">
        <f t="shared" si="1"/>
        <v>#DIV/0!</v>
      </c>
      <c r="M29" s="189" t="e">
        <f t="shared" si="2"/>
        <v>#DIV/0!</v>
      </c>
      <c r="P29" s="38">
        <v>34702</v>
      </c>
      <c r="Q29" s="223">
        <f t="shared" si="6"/>
        <v>36437.1</v>
      </c>
      <c r="R29" s="222">
        <f t="shared" si="9"/>
        <v>1.0499971183217105</v>
      </c>
      <c r="S29" s="219">
        <v>32274</v>
      </c>
      <c r="T29" s="223">
        <f t="shared" si="7"/>
        <v>33887.700000000004</v>
      </c>
      <c r="U29" s="222">
        <f t="shared" si="10"/>
        <v>1.0500092954080684</v>
      </c>
    </row>
    <row r="30" spans="2:21" s="188" customFormat="1" ht="39" thickBot="1">
      <c r="B30" s="260"/>
      <c r="C30" s="261"/>
      <c r="D30" s="224" t="s">
        <v>56</v>
      </c>
      <c r="E30" s="221">
        <v>124</v>
      </c>
      <c r="F30" s="195">
        <v>38259</v>
      </c>
      <c r="G30" s="199">
        <f t="shared" si="8"/>
        <v>45910.799999999996</v>
      </c>
      <c r="H30" s="195">
        <v>35582</v>
      </c>
      <c r="I30" s="199">
        <f t="shared" si="5"/>
        <v>42698.4</v>
      </c>
      <c r="K30" s="189"/>
      <c r="M30" s="189"/>
      <c r="P30" s="195">
        <v>36437</v>
      </c>
      <c r="Q30" s="223">
        <f t="shared" si="6"/>
        <v>38258.85</v>
      </c>
      <c r="R30" s="222">
        <f t="shared" si="9"/>
        <v>1.0500041166945686</v>
      </c>
      <c r="S30" s="195">
        <v>33888</v>
      </c>
      <c r="T30" s="223">
        <f t="shared" si="7"/>
        <v>35582.4</v>
      </c>
      <c r="U30" s="222">
        <f t="shared" si="10"/>
        <v>1.0499881964117093</v>
      </c>
    </row>
    <row r="31" spans="2:21" s="188" customFormat="1" ht="31.5" customHeight="1">
      <c r="B31" s="256" t="s">
        <v>57</v>
      </c>
      <c r="C31" s="267"/>
      <c r="D31" s="225">
        <v>50</v>
      </c>
      <c r="E31" s="184">
        <v>7.5</v>
      </c>
      <c r="F31" s="234" t="s">
        <v>50</v>
      </c>
      <c r="G31" s="234"/>
      <c r="H31" s="234"/>
      <c r="I31" s="262"/>
      <c r="K31" s="189" t="e">
        <f aca="true" t="shared" si="11" ref="K31:K42">F31/J31</f>
        <v>#VALUE!</v>
      </c>
      <c r="M31" s="189" t="e">
        <f aca="true" t="shared" si="12" ref="M31:M42">H31/L31</f>
        <v>#DIV/0!</v>
      </c>
      <c r="Q31" s="223">
        <f t="shared" si="6"/>
        <v>0</v>
      </c>
      <c r="R31" s="222"/>
      <c r="T31" s="223">
        <f t="shared" si="7"/>
        <v>0</v>
      </c>
      <c r="U31" s="222"/>
    </row>
    <row r="32" spans="2:21" s="188" customFormat="1" ht="30" customHeight="1">
      <c r="B32" s="240"/>
      <c r="C32" s="268"/>
      <c r="D32" s="226">
        <v>80</v>
      </c>
      <c r="E32" s="191">
        <v>12</v>
      </c>
      <c r="F32" s="263"/>
      <c r="G32" s="263"/>
      <c r="H32" s="263"/>
      <c r="I32" s="264"/>
      <c r="K32" s="189" t="e">
        <f t="shared" si="11"/>
        <v>#DIV/0!</v>
      </c>
      <c r="M32" s="189" t="e">
        <f t="shared" si="12"/>
        <v>#DIV/0!</v>
      </c>
      <c r="Q32" s="223">
        <f t="shared" si="6"/>
        <v>0</v>
      </c>
      <c r="R32" s="222"/>
      <c r="T32" s="223">
        <f t="shared" si="7"/>
        <v>0</v>
      </c>
      <c r="U32" s="222"/>
    </row>
    <row r="33" spans="2:21" s="188" customFormat="1" ht="30" customHeight="1">
      <c r="B33" s="240"/>
      <c r="C33" s="268"/>
      <c r="D33" s="226">
        <v>100</v>
      </c>
      <c r="E33" s="191">
        <v>13.5</v>
      </c>
      <c r="F33" s="263"/>
      <c r="G33" s="263"/>
      <c r="H33" s="263"/>
      <c r="I33" s="264"/>
      <c r="K33" s="189"/>
      <c r="M33" s="189"/>
      <c r="Q33" s="223">
        <f t="shared" si="6"/>
        <v>0</v>
      </c>
      <c r="R33" s="222"/>
      <c r="T33" s="223">
        <f t="shared" si="7"/>
        <v>0</v>
      </c>
      <c r="U33" s="222"/>
    </row>
    <row r="34" spans="2:21" s="188" customFormat="1" ht="37.5" customHeight="1">
      <c r="B34" s="240"/>
      <c r="C34" s="268"/>
      <c r="D34" s="226">
        <v>150</v>
      </c>
      <c r="E34" s="191">
        <v>26</v>
      </c>
      <c r="F34" s="263"/>
      <c r="G34" s="263"/>
      <c r="H34" s="263"/>
      <c r="I34" s="264"/>
      <c r="K34" s="189" t="e">
        <f t="shared" si="11"/>
        <v>#DIV/0!</v>
      </c>
      <c r="M34" s="189" t="e">
        <f t="shared" si="12"/>
        <v>#DIV/0!</v>
      </c>
      <c r="Q34" s="223">
        <f t="shared" si="6"/>
        <v>0</v>
      </c>
      <c r="R34" s="222"/>
      <c r="T34" s="223">
        <f t="shared" si="7"/>
        <v>0</v>
      </c>
      <c r="U34" s="222"/>
    </row>
    <row r="35" spans="2:21" s="188" customFormat="1" ht="37.5" customHeight="1" thickBot="1">
      <c r="B35" s="269"/>
      <c r="C35" s="270"/>
      <c r="D35" s="227">
        <v>200</v>
      </c>
      <c r="E35" s="194">
        <v>38</v>
      </c>
      <c r="F35" s="265"/>
      <c r="G35" s="265"/>
      <c r="H35" s="265"/>
      <c r="I35" s="266"/>
      <c r="K35" s="189"/>
      <c r="M35" s="189"/>
      <c r="Q35" s="223"/>
      <c r="R35" s="222"/>
      <c r="T35" s="223"/>
      <c r="U35" s="222"/>
    </row>
    <row r="36" spans="2:21" s="188" customFormat="1" ht="24" customHeight="1" thickBot="1">
      <c r="B36" s="240" t="s">
        <v>51</v>
      </c>
      <c r="C36" s="241"/>
      <c r="D36" s="202">
        <v>50</v>
      </c>
      <c r="E36" s="203">
        <v>11</v>
      </c>
      <c r="F36" s="185">
        <v>2611</v>
      </c>
      <c r="G36" s="186">
        <f>F36*1.2</f>
        <v>3133.2</v>
      </c>
      <c r="H36" s="185">
        <v>2439</v>
      </c>
      <c r="I36" s="187">
        <f>H36*1.2</f>
        <v>2926.7999999999997</v>
      </c>
      <c r="K36" s="189" t="e">
        <f t="shared" si="11"/>
        <v>#DIV/0!</v>
      </c>
      <c r="M36" s="189" t="e">
        <f t="shared" si="12"/>
        <v>#DIV/0!</v>
      </c>
      <c r="P36" s="185">
        <v>2487</v>
      </c>
      <c r="Q36" s="223">
        <f t="shared" si="6"/>
        <v>2611.35</v>
      </c>
      <c r="R36" s="222">
        <f>F36/P36</f>
        <v>1.049859268194612</v>
      </c>
      <c r="S36" s="185">
        <v>2323</v>
      </c>
      <c r="T36" s="223">
        <f t="shared" si="7"/>
        <v>2439.15</v>
      </c>
      <c r="U36" s="222">
        <f>H36/S36</f>
        <v>1.0499354283254412</v>
      </c>
    </row>
    <row r="37" spans="2:21" s="188" customFormat="1" ht="24" customHeight="1">
      <c r="B37" s="240"/>
      <c r="C37" s="241"/>
      <c r="D37" s="202">
        <v>65</v>
      </c>
      <c r="E37" s="203">
        <v>13</v>
      </c>
      <c r="F37" s="204">
        <v>3480</v>
      </c>
      <c r="G37" s="205">
        <f>F37*1.2</f>
        <v>4176</v>
      </c>
      <c r="H37" s="204">
        <v>3236</v>
      </c>
      <c r="I37" s="187">
        <f>H37*1.2</f>
        <v>3883.2</v>
      </c>
      <c r="K37" s="189" t="e">
        <f t="shared" si="11"/>
        <v>#DIV/0!</v>
      </c>
      <c r="M37" s="189"/>
      <c r="P37" s="204">
        <v>3314</v>
      </c>
      <c r="Q37" s="223">
        <f t="shared" si="6"/>
        <v>3479.7000000000003</v>
      </c>
      <c r="R37" s="222">
        <f>F37/P37</f>
        <v>1.0500905250452626</v>
      </c>
      <c r="S37" s="204">
        <v>3082</v>
      </c>
      <c r="T37" s="223">
        <f t="shared" si="7"/>
        <v>3236.1000000000004</v>
      </c>
      <c r="U37" s="222">
        <f>H37/S37</f>
        <v>1.0499675535366646</v>
      </c>
    </row>
    <row r="38" spans="2:21" s="188" customFormat="1" ht="23.25" customHeight="1">
      <c r="B38" s="242"/>
      <c r="C38" s="241"/>
      <c r="D38" s="190">
        <v>80</v>
      </c>
      <c r="E38" s="191">
        <v>18</v>
      </c>
      <c r="F38" s="38">
        <v>3798</v>
      </c>
      <c r="G38" s="192">
        <f>F38*1.2</f>
        <v>4557.599999999999</v>
      </c>
      <c r="H38" s="38">
        <v>3550</v>
      </c>
      <c r="I38" s="193">
        <f>H38*1.2</f>
        <v>4260</v>
      </c>
      <c r="K38" s="189" t="e">
        <f t="shared" si="11"/>
        <v>#DIV/0!</v>
      </c>
      <c r="M38" s="189" t="e">
        <f t="shared" si="12"/>
        <v>#DIV/0!</v>
      </c>
      <c r="P38" s="38">
        <v>3617</v>
      </c>
      <c r="Q38" s="223">
        <f t="shared" si="6"/>
        <v>3797.8500000000004</v>
      </c>
      <c r="R38" s="222">
        <f>F38/P38</f>
        <v>1.0500414708321815</v>
      </c>
      <c r="S38" s="38">
        <v>3381</v>
      </c>
      <c r="T38" s="223">
        <f t="shared" si="7"/>
        <v>3550.05</v>
      </c>
      <c r="U38" s="222">
        <f>H38/S38</f>
        <v>1.0499852114758947</v>
      </c>
    </row>
    <row r="39" spans="2:21" s="188" customFormat="1" ht="36" customHeight="1" thickBot="1">
      <c r="B39" s="243"/>
      <c r="C39" s="244"/>
      <c r="D39" s="196">
        <v>100</v>
      </c>
      <c r="E39" s="194">
        <v>21</v>
      </c>
      <c r="F39" s="38">
        <v>4629</v>
      </c>
      <c r="G39" s="192">
        <f>F39*1.2</f>
        <v>5554.8</v>
      </c>
      <c r="H39" s="38">
        <v>4327</v>
      </c>
      <c r="I39" s="193">
        <f>H39*1.2</f>
        <v>5192.4</v>
      </c>
      <c r="K39" s="189" t="e">
        <f t="shared" si="11"/>
        <v>#DIV/0!</v>
      </c>
      <c r="M39" s="189" t="e">
        <f t="shared" si="12"/>
        <v>#DIV/0!</v>
      </c>
      <c r="P39" s="38">
        <v>4409</v>
      </c>
      <c r="Q39" s="223">
        <f t="shared" si="6"/>
        <v>4629.45</v>
      </c>
      <c r="R39" s="222">
        <f>F39/P39</f>
        <v>1.0498979360399183</v>
      </c>
      <c r="S39" s="38">
        <v>4121</v>
      </c>
      <c r="T39" s="223">
        <f t="shared" si="7"/>
        <v>4327.05</v>
      </c>
      <c r="U39" s="222">
        <f>H39/S39</f>
        <v>1.0499878670225673</v>
      </c>
    </row>
    <row r="40" spans="2:21" s="188" customFormat="1" ht="23.25" customHeight="1">
      <c r="B40" s="256" t="s">
        <v>58</v>
      </c>
      <c r="C40" s="257"/>
      <c r="D40" s="183">
        <v>50</v>
      </c>
      <c r="E40" s="184">
        <v>7.5</v>
      </c>
      <c r="F40" s="273" t="s">
        <v>50</v>
      </c>
      <c r="G40" s="235"/>
      <c r="H40" s="235"/>
      <c r="I40" s="236"/>
      <c r="K40" s="189" t="e">
        <f t="shared" si="11"/>
        <v>#VALUE!</v>
      </c>
      <c r="M40" s="189" t="e">
        <f t="shared" si="12"/>
        <v>#DIV/0!</v>
      </c>
      <c r="Q40" s="223">
        <f t="shared" si="6"/>
        <v>0</v>
      </c>
      <c r="R40" s="222"/>
      <c r="T40" s="223">
        <f t="shared" si="7"/>
        <v>0</v>
      </c>
      <c r="U40" s="222"/>
    </row>
    <row r="41" spans="2:21" s="188" customFormat="1" ht="15.75" customHeight="1">
      <c r="B41" s="242"/>
      <c r="C41" s="241"/>
      <c r="D41" s="190">
        <v>80</v>
      </c>
      <c r="E41" s="191">
        <v>12.5</v>
      </c>
      <c r="F41" s="274"/>
      <c r="G41" s="238"/>
      <c r="H41" s="238"/>
      <c r="I41" s="239"/>
      <c r="K41" s="189" t="e">
        <f t="shared" si="11"/>
        <v>#DIV/0!</v>
      </c>
      <c r="M41" s="189" t="e">
        <f t="shared" si="12"/>
        <v>#DIV/0!</v>
      </c>
      <c r="Q41" s="223">
        <f t="shared" si="6"/>
        <v>0</v>
      </c>
      <c r="R41" s="222"/>
      <c r="T41" s="223">
        <f t="shared" si="7"/>
        <v>0</v>
      </c>
      <c r="U41" s="222"/>
    </row>
    <row r="42" spans="2:21" s="188" customFormat="1" ht="45" customHeight="1" thickBot="1">
      <c r="B42" s="243"/>
      <c r="C42" s="244"/>
      <c r="D42" s="196">
        <v>100</v>
      </c>
      <c r="E42" s="194">
        <v>16</v>
      </c>
      <c r="F42" s="275"/>
      <c r="G42" s="276"/>
      <c r="H42" s="276"/>
      <c r="I42" s="277"/>
      <c r="K42" s="189" t="e">
        <f t="shared" si="11"/>
        <v>#DIV/0!</v>
      </c>
      <c r="M42" s="189" t="e">
        <f t="shared" si="12"/>
        <v>#DIV/0!</v>
      </c>
      <c r="Q42" s="223">
        <f t="shared" si="6"/>
        <v>0</v>
      </c>
      <c r="R42" s="222"/>
      <c r="T42" s="223">
        <f t="shared" si="7"/>
        <v>0</v>
      </c>
      <c r="U42" s="222"/>
    </row>
    <row r="43" spans="2:21" ht="23.25" customHeight="1">
      <c r="B43" s="255" t="s">
        <v>41</v>
      </c>
      <c r="C43" s="255"/>
      <c r="D43" s="17">
        <v>50</v>
      </c>
      <c r="E43" s="18">
        <v>17</v>
      </c>
      <c r="F43" s="56">
        <v>7770</v>
      </c>
      <c r="G43" s="69">
        <f>F43*1.2</f>
        <v>9324</v>
      </c>
      <c r="H43" s="56">
        <v>7261</v>
      </c>
      <c r="I43" s="57">
        <f t="shared" si="5"/>
        <v>8713.199999999999</v>
      </c>
      <c r="J43" s="16"/>
      <c r="K43" s="79" t="e">
        <f t="shared" si="1"/>
        <v>#DIV/0!</v>
      </c>
      <c r="L43" s="16"/>
      <c r="M43" s="79" t="e">
        <f t="shared" si="2"/>
        <v>#DIV/0!</v>
      </c>
      <c r="P43" s="56">
        <v>7770</v>
      </c>
      <c r="Q43" s="223">
        <f t="shared" si="6"/>
        <v>8158.5</v>
      </c>
      <c r="R43" s="222">
        <f aca="true" t="shared" si="13" ref="R43:R57">F43/P43</f>
        <v>1</v>
      </c>
      <c r="S43" s="56">
        <v>7261</v>
      </c>
      <c r="T43" s="223">
        <f t="shared" si="7"/>
        <v>7624.05</v>
      </c>
      <c r="U43" s="222">
        <f aca="true" t="shared" si="14" ref="U43:U57">H43/S43</f>
        <v>1</v>
      </c>
    </row>
    <row r="44" spans="2:21" ht="12.75">
      <c r="B44" s="255"/>
      <c r="C44" s="255"/>
      <c r="D44" s="19">
        <v>80</v>
      </c>
      <c r="E44" s="20">
        <v>25</v>
      </c>
      <c r="F44" s="34">
        <v>11018</v>
      </c>
      <c r="G44" s="70">
        <f>F44*1.2</f>
        <v>13221.6</v>
      </c>
      <c r="H44" s="34">
        <v>10297</v>
      </c>
      <c r="I44" s="35">
        <f t="shared" si="5"/>
        <v>12356.4</v>
      </c>
      <c r="J44" s="16"/>
      <c r="K44" s="79" t="e">
        <f t="shared" si="1"/>
        <v>#DIV/0!</v>
      </c>
      <c r="L44" s="16"/>
      <c r="M44" s="79" t="e">
        <f t="shared" si="2"/>
        <v>#DIV/0!</v>
      </c>
      <c r="P44" s="34">
        <v>11018</v>
      </c>
      <c r="Q44" s="223">
        <f t="shared" si="6"/>
        <v>11568.9</v>
      </c>
      <c r="R44" s="222">
        <f t="shared" si="13"/>
        <v>1</v>
      </c>
      <c r="S44" s="34">
        <v>10297</v>
      </c>
      <c r="T44" s="223">
        <f t="shared" si="7"/>
        <v>10811.85</v>
      </c>
      <c r="U44" s="222">
        <f t="shared" si="14"/>
        <v>1</v>
      </c>
    </row>
    <row r="45" spans="2:21" ht="36.75" customHeight="1" thickBot="1">
      <c r="B45" s="255"/>
      <c r="C45" s="255"/>
      <c r="D45" s="19">
        <v>100</v>
      </c>
      <c r="E45" s="20">
        <v>34</v>
      </c>
      <c r="F45" s="34">
        <v>15380</v>
      </c>
      <c r="G45" s="70">
        <f>F45*1.2</f>
        <v>18456</v>
      </c>
      <c r="H45" s="34">
        <v>14374</v>
      </c>
      <c r="I45" s="35">
        <f t="shared" si="5"/>
        <v>17248.8</v>
      </c>
      <c r="J45" s="16"/>
      <c r="K45" s="79" t="e">
        <f t="shared" si="1"/>
        <v>#DIV/0!</v>
      </c>
      <c r="L45" s="16"/>
      <c r="M45" s="79" t="e">
        <f t="shared" si="2"/>
        <v>#DIV/0!</v>
      </c>
      <c r="P45" s="34">
        <v>15380</v>
      </c>
      <c r="Q45" s="223">
        <f t="shared" si="6"/>
        <v>16149</v>
      </c>
      <c r="R45" s="222">
        <f t="shared" si="13"/>
        <v>1</v>
      </c>
      <c r="S45" s="34">
        <v>14374</v>
      </c>
      <c r="T45" s="223">
        <f t="shared" si="7"/>
        <v>15092.7</v>
      </c>
      <c r="U45" s="222">
        <f t="shared" si="14"/>
        <v>1</v>
      </c>
    </row>
    <row r="46" spans="2:21" ht="36" customHeight="1" hidden="1" thickBot="1">
      <c r="B46" s="255"/>
      <c r="C46" s="255"/>
      <c r="D46" s="21">
        <v>150</v>
      </c>
      <c r="E46" s="22">
        <v>83</v>
      </c>
      <c r="F46" s="36"/>
      <c r="G46" s="71">
        <f>F46*1.2</f>
        <v>0</v>
      </c>
      <c r="H46" s="36"/>
      <c r="I46" s="37">
        <f t="shared" si="5"/>
        <v>0</v>
      </c>
      <c r="K46" s="79" t="e">
        <f t="shared" si="1"/>
        <v>#DIV/0!</v>
      </c>
      <c r="M46" s="79" t="e">
        <f t="shared" si="2"/>
        <v>#DIV/0!</v>
      </c>
      <c r="P46" s="36"/>
      <c r="Q46" s="223">
        <f t="shared" si="6"/>
        <v>0</v>
      </c>
      <c r="R46" s="222" t="e">
        <f t="shared" si="13"/>
        <v>#DIV/0!</v>
      </c>
      <c r="S46" s="36"/>
      <c r="T46" s="223">
        <f t="shared" si="7"/>
        <v>0</v>
      </c>
      <c r="U46" s="222" t="e">
        <f t="shared" si="14"/>
        <v>#DIV/0!</v>
      </c>
    </row>
    <row r="47" spans="2:21" ht="12.75" customHeight="1">
      <c r="B47" s="248" t="s">
        <v>37</v>
      </c>
      <c r="C47" s="249"/>
      <c r="D47" s="7">
        <v>50</v>
      </c>
      <c r="E47" s="8">
        <v>11.5</v>
      </c>
      <c r="F47" s="29">
        <v>2552</v>
      </c>
      <c r="G47" s="24">
        <f>F47*1.2</f>
        <v>3062.4</v>
      </c>
      <c r="H47" s="29">
        <v>2384</v>
      </c>
      <c r="I47" s="24">
        <f aca="true" t="shared" si="15" ref="I47:I57">H47*1.2</f>
        <v>2860.7999999999997</v>
      </c>
      <c r="P47" s="29">
        <v>2430</v>
      </c>
      <c r="Q47" s="223">
        <f t="shared" si="6"/>
        <v>2551.5</v>
      </c>
      <c r="R47" s="222">
        <f t="shared" si="13"/>
        <v>1.0502057613168725</v>
      </c>
      <c r="S47" s="29">
        <v>2270</v>
      </c>
      <c r="T47" s="223">
        <f t="shared" si="7"/>
        <v>2383.5</v>
      </c>
      <c r="U47" s="222">
        <f t="shared" si="14"/>
        <v>1.0502202643171805</v>
      </c>
    </row>
    <row r="48" spans="2:21" ht="11.25" customHeight="1">
      <c r="B48" s="250"/>
      <c r="C48" s="251"/>
      <c r="D48" s="9">
        <v>80</v>
      </c>
      <c r="E48" s="10">
        <v>19</v>
      </c>
      <c r="F48" s="30">
        <v>4106</v>
      </c>
      <c r="G48" s="25">
        <f aca="true" t="shared" si="16" ref="G48:G57">F48*1.2</f>
        <v>4927.2</v>
      </c>
      <c r="H48" s="30">
        <v>3838</v>
      </c>
      <c r="I48" s="25">
        <f t="shared" si="15"/>
        <v>4605.599999999999</v>
      </c>
      <c r="P48" s="30">
        <v>3910</v>
      </c>
      <c r="Q48" s="223">
        <f t="shared" si="6"/>
        <v>4105.5</v>
      </c>
      <c r="R48" s="222">
        <f t="shared" si="13"/>
        <v>1.0501278772378517</v>
      </c>
      <c r="S48" s="30">
        <v>3655</v>
      </c>
      <c r="T48" s="223">
        <f t="shared" si="7"/>
        <v>3837.75</v>
      </c>
      <c r="U48" s="222">
        <f t="shared" si="14"/>
        <v>1.0500683994528044</v>
      </c>
    </row>
    <row r="49" spans="2:21" ht="12.75" customHeight="1">
      <c r="B49" s="250"/>
      <c r="C49" s="251"/>
      <c r="D49" s="9">
        <v>100</v>
      </c>
      <c r="E49" s="10">
        <v>30.5</v>
      </c>
      <c r="F49" s="30">
        <v>6140</v>
      </c>
      <c r="G49" s="25">
        <f t="shared" si="16"/>
        <v>7368</v>
      </c>
      <c r="H49" s="30">
        <v>5737</v>
      </c>
      <c r="I49" s="25">
        <f t="shared" si="15"/>
        <v>6884.4</v>
      </c>
      <c r="P49" s="30">
        <v>5848</v>
      </c>
      <c r="Q49" s="223">
        <f t="shared" si="6"/>
        <v>6140.400000000001</v>
      </c>
      <c r="R49" s="222">
        <f t="shared" si="13"/>
        <v>1.0499316005471957</v>
      </c>
      <c r="S49" s="30">
        <v>5464</v>
      </c>
      <c r="T49" s="223">
        <f t="shared" si="7"/>
        <v>5737.2</v>
      </c>
      <c r="U49" s="222">
        <f t="shared" si="14"/>
        <v>1.0499633967789166</v>
      </c>
    </row>
    <row r="50" spans="2:21" ht="11.25" customHeight="1">
      <c r="B50" s="250"/>
      <c r="C50" s="251"/>
      <c r="D50" s="9">
        <v>150</v>
      </c>
      <c r="E50" s="10">
        <v>58</v>
      </c>
      <c r="F50" s="30">
        <v>11303</v>
      </c>
      <c r="G50" s="25">
        <f t="shared" si="16"/>
        <v>13563.6</v>
      </c>
      <c r="H50" s="30">
        <v>10564</v>
      </c>
      <c r="I50" s="25">
        <f t="shared" si="15"/>
        <v>12676.8</v>
      </c>
      <c r="P50" s="30">
        <v>10765</v>
      </c>
      <c r="Q50" s="223">
        <f t="shared" si="6"/>
        <v>11303.25</v>
      </c>
      <c r="R50" s="222">
        <f t="shared" si="13"/>
        <v>1.0499767765908035</v>
      </c>
      <c r="S50" s="30">
        <v>10061</v>
      </c>
      <c r="T50" s="223">
        <f t="shared" si="7"/>
        <v>10564.050000000001</v>
      </c>
      <c r="U50" s="222">
        <f t="shared" si="14"/>
        <v>1.049995030315078</v>
      </c>
    </row>
    <row r="51" spans="2:21" ht="41.25" customHeight="1" thickBot="1">
      <c r="B51" s="252"/>
      <c r="C51" s="253"/>
      <c r="D51" s="11">
        <v>200</v>
      </c>
      <c r="E51" s="12">
        <v>99</v>
      </c>
      <c r="F51" s="31">
        <v>20994</v>
      </c>
      <c r="G51" s="53">
        <f t="shared" si="16"/>
        <v>25192.8</v>
      </c>
      <c r="H51" s="31">
        <v>19620</v>
      </c>
      <c r="I51" s="53">
        <f t="shared" si="15"/>
        <v>23544</v>
      </c>
      <c r="P51" s="31">
        <v>19994</v>
      </c>
      <c r="Q51" s="223">
        <f t="shared" si="6"/>
        <v>20993.7</v>
      </c>
      <c r="R51" s="222">
        <f t="shared" si="13"/>
        <v>1.0500150045013503</v>
      </c>
      <c r="S51" s="31">
        <v>18686</v>
      </c>
      <c r="T51" s="223">
        <f t="shared" si="7"/>
        <v>19620.3</v>
      </c>
      <c r="U51" s="222">
        <f t="shared" si="14"/>
        <v>1.0499839451996147</v>
      </c>
    </row>
    <row r="52" spans="2:21" s="16" customFormat="1" ht="12" customHeight="1">
      <c r="B52" s="248" t="s">
        <v>38</v>
      </c>
      <c r="C52" s="249"/>
      <c r="D52" s="13">
        <v>50</v>
      </c>
      <c r="E52" s="8">
        <v>13</v>
      </c>
      <c r="F52" s="29">
        <v>3584</v>
      </c>
      <c r="G52" s="24">
        <f t="shared" si="16"/>
        <v>4300.8</v>
      </c>
      <c r="H52" s="54">
        <v>3350</v>
      </c>
      <c r="I52" s="24">
        <f t="shared" si="15"/>
        <v>4020</v>
      </c>
      <c r="P52" s="29">
        <v>3413</v>
      </c>
      <c r="Q52" s="223">
        <f t="shared" si="6"/>
        <v>3583.65</v>
      </c>
      <c r="R52" s="222">
        <f t="shared" si="13"/>
        <v>1.0501025490770584</v>
      </c>
      <c r="S52" s="54">
        <v>3190</v>
      </c>
      <c r="T52" s="223">
        <f t="shared" si="7"/>
        <v>3349.5</v>
      </c>
      <c r="U52" s="222">
        <f t="shared" si="14"/>
        <v>1.0501567398119123</v>
      </c>
    </row>
    <row r="53" spans="2:21" s="16" customFormat="1" ht="12" customHeight="1">
      <c r="B53" s="250"/>
      <c r="C53" s="251"/>
      <c r="D53" s="9">
        <v>80</v>
      </c>
      <c r="E53" s="10">
        <v>20</v>
      </c>
      <c r="F53" s="30">
        <v>5622</v>
      </c>
      <c r="G53" s="25">
        <f t="shared" si="16"/>
        <v>6746.4</v>
      </c>
      <c r="H53" s="55">
        <v>5254</v>
      </c>
      <c r="I53" s="25">
        <f t="shared" si="15"/>
        <v>6304.8</v>
      </c>
      <c r="P53" s="30">
        <v>5354</v>
      </c>
      <c r="Q53" s="223">
        <f t="shared" si="6"/>
        <v>5621.7</v>
      </c>
      <c r="R53" s="222">
        <f t="shared" si="13"/>
        <v>1.0500560328726185</v>
      </c>
      <c r="S53" s="55">
        <v>5004</v>
      </c>
      <c r="T53" s="223">
        <f t="shared" si="7"/>
        <v>5254.2</v>
      </c>
      <c r="U53" s="222">
        <f t="shared" si="14"/>
        <v>1.0499600319744204</v>
      </c>
    </row>
    <row r="54" spans="2:21" s="16" customFormat="1" ht="12.75" customHeight="1">
      <c r="B54" s="250"/>
      <c r="C54" s="251"/>
      <c r="D54" s="9">
        <v>100</v>
      </c>
      <c r="E54" s="10">
        <v>33</v>
      </c>
      <c r="F54" s="30">
        <v>7270</v>
      </c>
      <c r="G54" s="25">
        <f t="shared" si="16"/>
        <v>8724</v>
      </c>
      <c r="H54" s="55">
        <v>6793</v>
      </c>
      <c r="I54" s="25">
        <f t="shared" si="15"/>
        <v>8151.599999999999</v>
      </c>
      <c r="P54" s="30">
        <v>6924</v>
      </c>
      <c r="Q54" s="223">
        <f t="shared" si="6"/>
        <v>7270.200000000001</v>
      </c>
      <c r="R54" s="222">
        <f t="shared" si="13"/>
        <v>1.0499711149624495</v>
      </c>
      <c r="S54" s="55">
        <v>6470</v>
      </c>
      <c r="T54" s="223">
        <f t="shared" si="7"/>
        <v>6793.5</v>
      </c>
      <c r="U54" s="222">
        <f t="shared" si="14"/>
        <v>1.0499227202472952</v>
      </c>
    </row>
    <row r="55" spans="2:21" s="16" customFormat="1" ht="12.75" customHeight="1">
      <c r="B55" s="250"/>
      <c r="C55" s="251"/>
      <c r="D55" s="206">
        <v>150</v>
      </c>
      <c r="E55" s="10">
        <v>59</v>
      </c>
      <c r="F55" s="30">
        <v>13537</v>
      </c>
      <c r="G55" s="25">
        <f>F55*1.2</f>
        <v>16244.4</v>
      </c>
      <c r="H55" s="200">
        <v>12650</v>
      </c>
      <c r="I55" s="25">
        <f>H55*1.2</f>
        <v>15180</v>
      </c>
      <c r="P55" s="30">
        <v>12892</v>
      </c>
      <c r="Q55" s="223">
        <f t="shared" si="6"/>
        <v>13536.6</v>
      </c>
      <c r="R55" s="222">
        <f t="shared" si="13"/>
        <v>1.0500310269934843</v>
      </c>
      <c r="S55" s="200">
        <v>12048</v>
      </c>
      <c r="T55" s="223">
        <f t="shared" si="7"/>
        <v>12650.4</v>
      </c>
      <c r="U55" s="222">
        <f t="shared" si="14"/>
        <v>1.0499667994687916</v>
      </c>
    </row>
    <row r="56" spans="2:21" s="16" customFormat="1" ht="42" customHeight="1" thickBot="1">
      <c r="B56" s="250"/>
      <c r="C56" s="251"/>
      <c r="D56" s="14">
        <v>200</v>
      </c>
      <c r="E56" s="10">
        <v>99</v>
      </c>
      <c r="F56" s="30">
        <v>24463</v>
      </c>
      <c r="G56" s="25">
        <f t="shared" si="16"/>
        <v>29355.6</v>
      </c>
      <c r="H56" s="220">
        <v>22863</v>
      </c>
      <c r="I56" s="25">
        <f t="shared" si="15"/>
        <v>27435.6</v>
      </c>
      <c r="P56" s="30">
        <v>23298</v>
      </c>
      <c r="Q56" s="223">
        <f t="shared" si="6"/>
        <v>24462.9</v>
      </c>
      <c r="R56" s="222">
        <f t="shared" si="13"/>
        <v>1.0500042922139239</v>
      </c>
      <c r="S56" s="220">
        <v>21774</v>
      </c>
      <c r="T56" s="223">
        <f t="shared" si="7"/>
        <v>22862.7</v>
      </c>
      <c r="U56" s="222">
        <f t="shared" si="14"/>
        <v>1.050013777900248</v>
      </c>
    </row>
    <row r="57" spans="2:21" s="16" customFormat="1" ht="18.75" customHeight="1" hidden="1" thickBot="1">
      <c r="B57" s="252"/>
      <c r="C57" s="253"/>
      <c r="D57" s="15">
        <v>200</v>
      </c>
      <c r="E57" s="12">
        <v>99</v>
      </c>
      <c r="F57" s="31">
        <v>19415</v>
      </c>
      <c r="G57" s="53">
        <f t="shared" si="16"/>
        <v>23298</v>
      </c>
      <c r="H57" s="78">
        <v>18145</v>
      </c>
      <c r="I57" s="53">
        <f t="shared" si="15"/>
        <v>21774</v>
      </c>
      <c r="Q57" s="223">
        <f t="shared" si="6"/>
        <v>0</v>
      </c>
      <c r="R57" s="222" t="e">
        <f t="shared" si="13"/>
        <v>#DIV/0!</v>
      </c>
      <c r="T57" s="223">
        <f t="shared" si="7"/>
        <v>0</v>
      </c>
      <c r="U57" s="222" t="e">
        <f t="shared" si="14"/>
        <v>#DIV/0!</v>
      </c>
    </row>
    <row r="58" spans="2:21" s="16" customFormat="1" ht="18" customHeight="1" thickBot="1">
      <c r="B58" s="287" t="s">
        <v>14</v>
      </c>
      <c r="C58" s="287"/>
      <c r="D58" s="287"/>
      <c r="E58" s="287"/>
      <c r="F58" s="288"/>
      <c r="G58" s="288"/>
      <c r="H58" s="288"/>
      <c r="I58" s="288"/>
      <c r="Q58" s="223">
        <f t="shared" si="6"/>
        <v>0</v>
      </c>
      <c r="R58" s="222"/>
      <c r="T58" s="223">
        <f t="shared" si="7"/>
        <v>0</v>
      </c>
      <c r="U58" s="222"/>
    </row>
    <row r="59" spans="2:21" ht="15.75" customHeight="1" thickBot="1">
      <c r="B59" s="289" t="s">
        <v>42</v>
      </c>
      <c r="C59" s="290"/>
      <c r="D59" s="291" t="s">
        <v>4</v>
      </c>
      <c r="E59" s="271" t="s">
        <v>5</v>
      </c>
      <c r="F59" s="246" t="s">
        <v>6</v>
      </c>
      <c r="G59" s="247"/>
      <c r="H59" s="285" t="s">
        <v>7</v>
      </c>
      <c r="I59" s="247"/>
      <c r="Q59" s="223">
        <f t="shared" si="6"/>
        <v>0</v>
      </c>
      <c r="R59" s="222"/>
      <c r="T59" s="223">
        <f t="shared" si="7"/>
        <v>0</v>
      </c>
      <c r="U59" s="222"/>
    </row>
    <row r="60" spans="2:21" ht="21.75" customHeight="1" thickBot="1">
      <c r="B60" s="289"/>
      <c r="C60" s="290"/>
      <c r="D60" s="292"/>
      <c r="E60" s="272"/>
      <c r="F60" s="28" t="s">
        <v>8</v>
      </c>
      <c r="G60" s="67" t="s">
        <v>10</v>
      </c>
      <c r="H60" s="75" t="s">
        <v>8</v>
      </c>
      <c r="I60" s="76" t="s">
        <v>10</v>
      </c>
      <c r="Q60" s="223">
        <f t="shared" si="6"/>
        <v>0</v>
      </c>
      <c r="R60" s="222"/>
      <c r="T60" s="223">
        <f t="shared" si="7"/>
        <v>0</v>
      </c>
      <c r="U60" s="222"/>
    </row>
    <row r="61" spans="2:21" ht="13.5" thickBot="1">
      <c r="B61" s="289"/>
      <c r="C61" s="290"/>
      <c r="D61" s="59">
        <v>50</v>
      </c>
      <c r="E61" s="23">
        <v>12</v>
      </c>
      <c r="F61" s="68">
        <v>5873</v>
      </c>
      <c r="G61" s="72">
        <f aca="true" t="shared" si="17" ref="G61:G69">F61*1.2</f>
        <v>7047.599999999999</v>
      </c>
      <c r="H61" s="54">
        <v>5488</v>
      </c>
      <c r="I61" s="77">
        <f aca="true" t="shared" si="18" ref="I61:I69">H61*1.2</f>
        <v>6585.599999999999</v>
      </c>
      <c r="P61" s="68">
        <v>5593</v>
      </c>
      <c r="Q61" s="223">
        <f t="shared" si="6"/>
        <v>5872.650000000001</v>
      </c>
      <c r="R61" s="222">
        <f aca="true" t="shared" si="19" ref="R61:R69">F61/P61</f>
        <v>1.0500625782227784</v>
      </c>
      <c r="S61" s="54">
        <v>5227</v>
      </c>
      <c r="T61" s="223">
        <f t="shared" si="7"/>
        <v>5488.35</v>
      </c>
      <c r="U61" s="222">
        <f aca="true" t="shared" si="20" ref="U61:U69">H61/S61</f>
        <v>1.049933039984695</v>
      </c>
    </row>
    <row r="62" spans="2:21" ht="13.5" thickBot="1">
      <c r="B62" s="289"/>
      <c r="C62" s="290"/>
      <c r="D62" s="60">
        <v>80</v>
      </c>
      <c r="E62" s="39">
        <v>20</v>
      </c>
      <c r="F62" s="41">
        <v>8248</v>
      </c>
      <c r="G62" s="72">
        <f t="shared" si="17"/>
        <v>9897.6</v>
      </c>
      <c r="H62" s="55">
        <v>7709</v>
      </c>
      <c r="I62" s="42">
        <f t="shared" si="18"/>
        <v>9250.8</v>
      </c>
      <c r="P62" s="41">
        <v>7855</v>
      </c>
      <c r="Q62" s="223">
        <f t="shared" si="6"/>
        <v>8247.75</v>
      </c>
      <c r="R62" s="222">
        <f t="shared" si="19"/>
        <v>1.0500318268618714</v>
      </c>
      <c r="S62" s="55">
        <v>7342</v>
      </c>
      <c r="T62" s="223">
        <f t="shared" si="7"/>
        <v>7709.1</v>
      </c>
      <c r="U62" s="222">
        <f t="shared" si="20"/>
        <v>1.0499863797330429</v>
      </c>
    </row>
    <row r="63" spans="2:21" ht="13.5" thickBot="1">
      <c r="B63" s="289"/>
      <c r="C63" s="290"/>
      <c r="D63" s="61">
        <v>100</v>
      </c>
      <c r="E63" s="10">
        <v>30</v>
      </c>
      <c r="F63" s="41">
        <v>8694</v>
      </c>
      <c r="G63" s="73">
        <f t="shared" si="17"/>
        <v>10432.8</v>
      </c>
      <c r="H63" s="55">
        <v>8126</v>
      </c>
      <c r="I63" s="26">
        <f t="shared" si="18"/>
        <v>9751.199999999999</v>
      </c>
      <c r="P63" s="41">
        <v>8280</v>
      </c>
      <c r="Q63" s="223">
        <f t="shared" si="6"/>
        <v>8694</v>
      </c>
      <c r="R63" s="222">
        <f t="shared" si="19"/>
        <v>1.05</v>
      </c>
      <c r="S63" s="55">
        <v>7739</v>
      </c>
      <c r="T63" s="223">
        <f t="shared" si="7"/>
        <v>8125.950000000001</v>
      </c>
      <c r="U63" s="222">
        <f t="shared" si="20"/>
        <v>1.0500064607830468</v>
      </c>
    </row>
    <row r="64" spans="2:21" ht="13.5" thickBot="1">
      <c r="B64" s="289"/>
      <c r="C64" s="290"/>
      <c r="D64" s="61">
        <v>125</v>
      </c>
      <c r="E64" s="10">
        <v>42</v>
      </c>
      <c r="F64" s="41">
        <v>12360</v>
      </c>
      <c r="G64" s="73">
        <f t="shared" si="17"/>
        <v>14832</v>
      </c>
      <c r="H64" s="55">
        <v>11550</v>
      </c>
      <c r="I64" s="26">
        <f t="shared" si="18"/>
        <v>13860</v>
      </c>
      <c r="P64" s="41">
        <v>11771</v>
      </c>
      <c r="Q64" s="223">
        <f t="shared" si="6"/>
        <v>12359.550000000001</v>
      </c>
      <c r="R64" s="222">
        <f t="shared" si="19"/>
        <v>1.0500382295471922</v>
      </c>
      <c r="S64" s="55">
        <v>11000</v>
      </c>
      <c r="T64" s="223">
        <f t="shared" si="7"/>
        <v>11550</v>
      </c>
      <c r="U64" s="222">
        <f t="shared" si="20"/>
        <v>1.05</v>
      </c>
    </row>
    <row r="65" spans="2:21" ht="13.5" thickBot="1">
      <c r="B65" s="289"/>
      <c r="C65" s="290"/>
      <c r="D65" s="62">
        <v>150</v>
      </c>
      <c r="E65" s="40">
        <v>57</v>
      </c>
      <c r="F65" s="41">
        <v>16523</v>
      </c>
      <c r="G65" s="73">
        <f t="shared" si="17"/>
        <v>19827.6</v>
      </c>
      <c r="H65" s="55">
        <v>15441</v>
      </c>
      <c r="I65" s="26">
        <f t="shared" si="18"/>
        <v>18529.2</v>
      </c>
      <c r="P65" s="41">
        <v>15736</v>
      </c>
      <c r="Q65" s="223">
        <f t="shared" si="6"/>
        <v>16522.8</v>
      </c>
      <c r="R65" s="222">
        <f t="shared" si="19"/>
        <v>1.0500127097102185</v>
      </c>
      <c r="S65" s="55">
        <v>14706</v>
      </c>
      <c r="T65" s="223">
        <f t="shared" si="7"/>
        <v>15441.300000000001</v>
      </c>
      <c r="U65" s="222">
        <f t="shared" si="20"/>
        <v>1.0499796001631987</v>
      </c>
    </row>
    <row r="66" spans="2:21" ht="13.5" thickBot="1">
      <c r="B66" s="289"/>
      <c r="C66" s="290"/>
      <c r="D66" s="61">
        <v>200</v>
      </c>
      <c r="E66" s="10">
        <v>99</v>
      </c>
      <c r="F66" s="41">
        <v>28980</v>
      </c>
      <c r="G66" s="73">
        <f t="shared" si="17"/>
        <v>34776</v>
      </c>
      <c r="H66" s="55">
        <v>27083</v>
      </c>
      <c r="I66" s="26">
        <f t="shared" si="18"/>
        <v>32499.6</v>
      </c>
      <c r="P66" s="41">
        <v>27600</v>
      </c>
      <c r="Q66" s="223">
        <f t="shared" si="6"/>
        <v>28980</v>
      </c>
      <c r="R66" s="222">
        <f t="shared" si="19"/>
        <v>1.05</v>
      </c>
      <c r="S66" s="55">
        <v>25793</v>
      </c>
      <c r="T66" s="223">
        <f t="shared" si="7"/>
        <v>27082.65</v>
      </c>
      <c r="U66" s="222">
        <f t="shared" si="20"/>
        <v>1.05001356957314</v>
      </c>
    </row>
    <row r="67" spans="2:21" ht="13.5" thickBot="1">
      <c r="B67" s="289"/>
      <c r="C67" s="290"/>
      <c r="D67" s="63" t="s">
        <v>11</v>
      </c>
      <c r="E67" s="10">
        <v>99</v>
      </c>
      <c r="F67" s="41">
        <v>29219</v>
      </c>
      <c r="G67" s="73">
        <f t="shared" si="17"/>
        <v>35062.799999999996</v>
      </c>
      <c r="H67" s="55">
        <v>27306</v>
      </c>
      <c r="I67" s="26">
        <f t="shared" si="18"/>
        <v>32767.199999999997</v>
      </c>
      <c r="P67" s="41">
        <v>27828</v>
      </c>
      <c r="Q67" s="223">
        <f t="shared" si="6"/>
        <v>29219.4</v>
      </c>
      <c r="R67" s="222">
        <f t="shared" si="19"/>
        <v>1.0499856259882132</v>
      </c>
      <c r="S67" s="55">
        <v>26006</v>
      </c>
      <c r="T67" s="223">
        <f t="shared" si="7"/>
        <v>27306.300000000003</v>
      </c>
      <c r="U67" s="222">
        <f t="shared" si="20"/>
        <v>1.049988464200569</v>
      </c>
    </row>
    <row r="68" spans="2:21" ht="13.5" thickBot="1">
      <c r="B68" s="289"/>
      <c r="C68" s="290"/>
      <c r="D68" s="64" t="s">
        <v>15</v>
      </c>
      <c r="E68" s="10">
        <v>176</v>
      </c>
      <c r="F68" s="41">
        <v>46136</v>
      </c>
      <c r="G68" s="73">
        <f t="shared" si="17"/>
        <v>55363.2</v>
      </c>
      <c r="H68" s="30">
        <v>43117</v>
      </c>
      <c r="I68" s="47">
        <f t="shared" si="18"/>
        <v>51740.4</v>
      </c>
      <c r="P68" s="41">
        <v>43939</v>
      </c>
      <c r="Q68" s="223">
        <f t="shared" si="6"/>
        <v>46135.950000000004</v>
      </c>
      <c r="R68" s="222">
        <f t="shared" si="19"/>
        <v>1.0500011379412366</v>
      </c>
      <c r="S68" s="30">
        <v>41064</v>
      </c>
      <c r="T68" s="223">
        <f t="shared" si="7"/>
        <v>43117.200000000004</v>
      </c>
      <c r="U68" s="222">
        <f t="shared" si="20"/>
        <v>1.0499951295538672</v>
      </c>
    </row>
    <row r="69" spans="2:21" ht="13.5" thickBot="1">
      <c r="B69" s="289"/>
      <c r="C69" s="290"/>
      <c r="D69" s="65" t="s">
        <v>16</v>
      </c>
      <c r="E69" s="66">
        <v>247</v>
      </c>
      <c r="F69" s="43">
        <v>57324</v>
      </c>
      <c r="G69" s="74">
        <f t="shared" si="17"/>
        <v>68788.8</v>
      </c>
      <c r="H69" s="31">
        <v>53573</v>
      </c>
      <c r="I69" s="27">
        <f t="shared" si="18"/>
        <v>64287.6</v>
      </c>
      <c r="P69" s="43">
        <v>54594</v>
      </c>
      <c r="Q69" s="223">
        <f t="shared" si="6"/>
        <v>57323.700000000004</v>
      </c>
      <c r="R69" s="222">
        <f t="shared" si="19"/>
        <v>1.0500054951093527</v>
      </c>
      <c r="S69" s="31">
        <v>51022</v>
      </c>
      <c r="T69" s="223">
        <f t="shared" si="7"/>
        <v>53573.100000000006</v>
      </c>
      <c r="U69" s="222">
        <f t="shared" si="20"/>
        <v>1.0499980400611502</v>
      </c>
    </row>
    <row r="70" spans="2:9" ht="24" customHeight="1" thickBot="1">
      <c r="B70" s="278" t="s">
        <v>17</v>
      </c>
      <c r="C70" s="279"/>
      <c r="D70" s="279"/>
      <c r="E70" s="283" t="s">
        <v>18</v>
      </c>
      <c r="F70" s="283"/>
      <c r="G70" s="283"/>
      <c r="H70" s="283"/>
      <c r="I70" s="284"/>
    </row>
    <row r="71" spans="2:9" ht="13.5">
      <c r="B71" s="293" t="s">
        <v>43</v>
      </c>
      <c r="C71" s="293"/>
      <c r="D71" s="293"/>
      <c r="E71" s="293"/>
      <c r="F71" s="293"/>
      <c r="G71" s="293"/>
      <c r="H71" s="293"/>
      <c r="I71" s="293"/>
    </row>
    <row r="72" spans="2:9" ht="13.5">
      <c r="B72" s="286" t="s">
        <v>44</v>
      </c>
      <c r="C72" s="286"/>
      <c r="D72" s="286"/>
      <c r="E72" s="286"/>
      <c r="F72" s="286"/>
      <c r="G72" s="286"/>
      <c r="H72" s="286"/>
      <c r="I72" s="286"/>
    </row>
  </sheetData>
  <sheetProtection/>
  <mergeCells count="31">
    <mergeCell ref="B72:I72"/>
    <mergeCell ref="B58:I58"/>
    <mergeCell ref="B59:C69"/>
    <mergeCell ref="D59:D60"/>
    <mergeCell ref="B71:I71"/>
    <mergeCell ref="E59:E60"/>
    <mergeCell ref="F40:I42"/>
    <mergeCell ref="B70:D70"/>
    <mergeCell ref="B9:C10"/>
    <mergeCell ref="F9:G9"/>
    <mergeCell ref="E9:E10"/>
    <mergeCell ref="B11:C19"/>
    <mergeCell ref="E70:I70"/>
    <mergeCell ref="H59:I59"/>
    <mergeCell ref="B52:C57"/>
    <mergeCell ref="B36:C39"/>
    <mergeCell ref="H9:I9"/>
    <mergeCell ref="F59:G59"/>
    <mergeCell ref="B47:C51"/>
    <mergeCell ref="D9:D10"/>
    <mergeCell ref="B43:C46"/>
    <mergeCell ref="B40:C42"/>
    <mergeCell ref="B20:C30"/>
    <mergeCell ref="F31:I35"/>
    <mergeCell ref="B31:C35"/>
    <mergeCell ref="H4:I4"/>
    <mergeCell ref="F7:I7"/>
    <mergeCell ref="B8:E8"/>
    <mergeCell ref="F8:G8"/>
    <mergeCell ref="H8:I8"/>
    <mergeCell ref="F20:I22"/>
  </mergeCells>
  <printOptions/>
  <pageMargins left="0.7086614173228347" right="0.15748031496062992" top="0.35433070866141736" bottom="0.2755905511811024" header="0.31496062992125984" footer="0.31496062992125984"/>
  <pageSetup fitToHeight="1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tabSelected="1" zoomScalePageLayoutView="0" workbookViewId="0" topLeftCell="B37">
      <selection activeCell="Z13" sqref="Z13"/>
    </sheetView>
  </sheetViews>
  <sheetFormatPr defaultColWidth="9.00390625" defaultRowHeight="12.75"/>
  <cols>
    <col min="1" max="1" width="0" style="80" hidden="1" customWidth="1"/>
    <col min="2" max="2" width="7.625" style="80" customWidth="1"/>
    <col min="3" max="3" width="52.625" style="80" customWidth="1"/>
    <col min="4" max="4" width="4.50390625" style="80" customWidth="1"/>
    <col min="5" max="5" width="8.875" style="82" customWidth="1"/>
    <col min="6" max="6" width="6.875" style="80" customWidth="1"/>
    <col min="7" max="7" width="8.875" style="80" customWidth="1"/>
    <col min="8" max="8" width="8.50390625" style="80" customWidth="1"/>
    <col min="9" max="10" width="9.375" style="80" customWidth="1"/>
    <col min="11" max="11" width="10.50390625" style="80" hidden="1" customWidth="1"/>
    <col min="12" max="12" width="9.50390625" style="80" hidden="1" customWidth="1"/>
    <col min="13" max="13" width="8.875" style="80" hidden="1" customWidth="1"/>
    <col min="14" max="14" width="9.50390625" style="80" hidden="1" customWidth="1"/>
    <col min="15" max="15" width="0" style="80" hidden="1" customWidth="1"/>
    <col min="16" max="18" width="8.875" style="80" hidden="1" customWidth="1"/>
    <col min="19" max="19" width="9.375" style="80" hidden="1" customWidth="1"/>
    <col min="20" max="21" width="8.875" style="80" hidden="1" customWidth="1"/>
    <col min="22" max="22" width="8.875" style="80" customWidth="1"/>
    <col min="23" max="16384" width="8.875" style="80" customWidth="1"/>
  </cols>
  <sheetData>
    <row r="1" spans="3:16" ht="12.75">
      <c r="C1" s="81"/>
      <c r="D1" s="81"/>
      <c r="F1" s="81"/>
      <c r="G1" s="81"/>
      <c r="H1" s="81"/>
      <c r="J1" s="81"/>
      <c r="P1" s="81"/>
    </row>
    <row r="2" spans="3:19" ht="12.75">
      <c r="C2" s="81"/>
      <c r="D2" s="81"/>
      <c r="F2" s="81"/>
      <c r="G2" s="81"/>
      <c r="H2" s="81"/>
      <c r="I2" s="82"/>
      <c r="J2" s="81"/>
      <c r="P2" s="81"/>
      <c r="S2" s="82"/>
    </row>
    <row r="3" spans="3:16" ht="12.75">
      <c r="C3" s="81"/>
      <c r="D3" s="81"/>
      <c r="F3" s="81"/>
      <c r="G3" s="81"/>
      <c r="H3" s="81"/>
      <c r="J3" s="81"/>
      <c r="P3" s="81"/>
    </row>
    <row r="4" spans="3:16" ht="12.75">
      <c r="C4" s="81"/>
      <c r="D4" s="81"/>
      <c r="F4" s="81"/>
      <c r="G4" s="81"/>
      <c r="H4" s="81"/>
      <c r="J4" s="81"/>
      <c r="P4" s="81"/>
    </row>
    <row r="5" spans="3:10" ht="6.75" customHeight="1" thickBot="1">
      <c r="C5" s="81"/>
      <c r="D5" s="81"/>
      <c r="F5" s="81"/>
      <c r="J5" s="81"/>
    </row>
    <row r="6" spans="1:16" ht="15.75" thickBot="1">
      <c r="A6" s="83"/>
      <c r="B6" s="83"/>
      <c r="G6" s="84"/>
      <c r="H6" s="85"/>
      <c r="I6" s="230" t="s">
        <v>59</v>
      </c>
      <c r="J6" s="230"/>
      <c r="P6" s="84"/>
    </row>
    <row r="7" spans="1:19" ht="53.25" customHeight="1" thickBot="1">
      <c r="A7" s="83"/>
      <c r="B7" s="83"/>
      <c r="G7" s="84"/>
      <c r="H7" s="84"/>
      <c r="I7" s="86"/>
      <c r="J7" s="86"/>
      <c r="P7" s="84"/>
      <c r="S7" s="86"/>
    </row>
    <row r="8" spans="1:10" ht="27.75" customHeight="1" thickBot="1">
      <c r="A8" s="83"/>
      <c r="B8" s="83"/>
      <c r="C8" s="87"/>
      <c r="D8" s="88"/>
      <c r="E8" s="89"/>
      <c r="F8" s="88"/>
      <c r="G8" s="294" t="s">
        <v>0</v>
      </c>
      <c r="H8" s="294"/>
      <c r="I8" s="294"/>
      <c r="J8" s="294"/>
    </row>
    <row r="9" spans="1:10" ht="15" customHeight="1" thickBot="1">
      <c r="A9" s="83"/>
      <c r="B9" s="83"/>
      <c r="C9" s="295" t="s">
        <v>3</v>
      </c>
      <c r="D9" s="295"/>
      <c r="E9" s="296" t="s">
        <v>4</v>
      </c>
      <c r="F9" s="297" t="s">
        <v>19</v>
      </c>
      <c r="G9" s="299" t="s">
        <v>20</v>
      </c>
      <c r="H9" s="299"/>
      <c r="I9" s="299" t="s">
        <v>21</v>
      </c>
      <c r="J9" s="299"/>
    </row>
    <row r="10" spans="1:10" ht="15.75" thickBot="1">
      <c r="A10" s="83"/>
      <c r="B10" s="83"/>
      <c r="C10" s="295"/>
      <c r="D10" s="295"/>
      <c r="E10" s="296"/>
      <c r="F10" s="298"/>
      <c r="G10" s="300" t="s">
        <v>6</v>
      </c>
      <c r="H10" s="301"/>
      <c r="I10" s="300" t="s">
        <v>7</v>
      </c>
      <c r="J10" s="301"/>
    </row>
    <row r="11" spans="1:19" ht="32.25" customHeight="1" thickBot="1">
      <c r="A11" s="83"/>
      <c r="B11" s="83"/>
      <c r="C11" s="295"/>
      <c r="D11" s="295"/>
      <c r="E11" s="296"/>
      <c r="F11" s="298"/>
      <c r="G11" s="90" t="s">
        <v>8</v>
      </c>
      <c r="H11" s="91" t="s">
        <v>10</v>
      </c>
      <c r="I11" s="90" t="s">
        <v>8</v>
      </c>
      <c r="J11" s="91" t="s">
        <v>10</v>
      </c>
      <c r="P11" s="90" t="s">
        <v>8</v>
      </c>
      <c r="S11" s="90" t="s">
        <v>8</v>
      </c>
    </row>
    <row r="12" spans="1:10" ht="14.25" customHeight="1" thickBot="1">
      <c r="A12" s="83"/>
      <c r="B12" s="83"/>
      <c r="C12" s="92" t="s">
        <v>32</v>
      </c>
      <c r="D12" s="303"/>
      <c r="E12" s="304"/>
      <c r="F12" s="304"/>
      <c r="G12" s="305"/>
      <c r="H12" s="305"/>
      <c r="I12" s="305"/>
      <c r="J12" s="305"/>
    </row>
    <row r="13" spans="1:19" ht="34.5" customHeight="1" thickBot="1">
      <c r="A13" s="83"/>
      <c r="B13" s="83"/>
      <c r="C13" s="306" t="s">
        <v>45</v>
      </c>
      <c r="D13" s="307"/>
      <c r="E13" s="93" t="s">
        <v>4</v>
      </c>
      <c r="F13" s="94" t="s">
        <v>22</v>
      </c>
      <c r="G13" s="95" t="s">
        <v>8</v>
      </c>
      <c r="H13" s="96" t="s">
        <v>10</v>
      </c>
      <c r="I13" s="95" t="s">
        <v>8</v>
      </c>
      <c r="J13" s="96" t="s">
        <v>10</v>
      </c>
      <c r="P13" s="95" t="s">
        <v>8</v>
      </c>
      <c r="S13" s="95" t="s">
        <v>8</v>
      </c>
    </row>
    <row r="14" spans="1:21" ht="15.75" thickBot="1">
      <c r="A14" s="83"/>
      <c r="B14" s="83"/>
      <c r="C14" s="306"/>
      <c r="D14" s="307"/>
      <c r="E14" s="97">
        <v>50</v>
      </c>
      <c r="F14" s="98">
        <v>3.8</v>
      </c>
      <c r="G14" s="99">
        <v>1103</v>
      </c>
      <c r="H14" s="100">
        <f aca="true" t="shared" si="0" ref="H14:H19">G14*1.2</f>
        <v>1323.6</v>
      </c>
      <c r="I14" s="101">
        <v>1029</v>
      </c>
      <c r="J14" s="102">
        <f aca="true" t="shared" si="1" ref="J14:J19">I14*1.2</f>
        <v>1234.8</v>
      </c>
      <c r="K14" s="80">
        <v>691</v>
      </c>
      <c r="L14" s="103">
        <f>G14/K14</f>
        <v>1.5962373371924747</v>
      </c>
      <c r="M14" s="80">
        <v>646</v>
      </c>
      <c r="N14" s="103">
        <f>I14/M14</f>
        <v>1.5928792569659442</v>
      </c>
      <c r="P14" s="99">
        <v>1050</v>
      </c>
      <c r="Q14" s="80">
        <f>P14*1.05</f>
        <v>1102.5</v>
      </c>
      <c r="R14" s="229">
        <f>G14/P14</f>
        <v>1.0504761904761906</v>
      </c>
      <c r="S14" s="101">
        <v>980</v>
      </c>
      <c r="T14" s="80">
        <f>S14*1.05</f>
        <v>1029</v>
      </c>
      <c r="U14" s="229">
        <f>I14/S14</f>
        <v>1.05</v>
      </c>
    </row>
    <row r="15" spans="1:21" ht="15.75" thickBot="1">
      <c r="A15" s="83"/>
      <c r="B15" s="83"/>
      <c r="C15" s="306"/>
      <c r="D15" s="307"/>
      <c r="E15" s="104">
        <v>80</v>
      </c>
      <c r="F15" s="105">
        <v>4.4</v>
      </c>
      <c r="G15" s="106">
        <v>1388</v>
      </c>
      <c r="H15" s="107">
        <f t="shared" si="0"/>
        <v>1665.6</v>
      </c>
      <c r="I15" s="108">
        <v>1298</v>
      </c>
      <c r="J15" s="109">
        <f t="shared" si="1"/>
        <v>1557.6</v>
      </c>
      <c r="K15" s="80">
        <v>871</v>
      </c>
      <c r="L15" s="103">
        <f aca="true" t="shared" si="2" ref="L15:L59">G15/K15</f>
        <v>1.5935706084959815</v>
      </c>
      <c r="M15" s="80">
        <v>814</v>
      </c>
      <c r="N15" s="103">
        <f aca="true" t="shared" si="3" ref="N15:N55">I15/M15</f>
        <v>1.5945945945945945</v>
      </c>
      <c r="P15" s="106">
        <v>1322</v>
      </c>
      <c r="Q15" s="80">
        <f aca="true" t="shared" si="4" ref="Q15:Q56">P15*1.05</f>
        <v>1388.1000000000001</v>
      </c>
      <c r="R15" s="229">
        <f aca="true" t="shared" si="5" ref="R15:R55">G15/P15</f>
        <v>1.0499243570347958</v>
      </c>
      <c r="S15" s="108">
        <v>1236</v>
      </c>
      <c r="T15" s="80">
        <f aca="true" t="shared" si="6" ref="T15:T55">S15*1.05</f>
        <v>1297.8</v>
      </c>
      <c r="U15" s="229">
        <f aca="true" t="shared" si="7" ref="U15:U55">I15/S15</f>
        <v>1.0501618122977345</v>
      </c>
    </row>
    <row r="16" spans="1:21" ht="15.75" customHeight="1" thickBot="1">
      <c r="A16" s="83"/>
      <c r="B16" s="83"/>
      <c r="C16" s="306"/>
      <c r="D16" s="307"/>
      <c r="E16" s="110">
        <v>100</v>
      </c>
      <c r="F16" s="111">
        <v>6</v>
      </c>
      <c r="G16" s="106">
        <v>1700</v>
      </c>
      <c r="H16" s="107">
        <f t="shared" si="0"/>
        <v>2040</v>
      </c>
      <c r="I16" s="108">
        <v>1590</v>
      </c>
      <c r="J16" s="109">
        <f t="shared" si="1"/>
        <v>1908</v>
      </c>
      <c r="K16" s="80">
        <v>1066</v>
      </c>
      <c r="L16" s="103">
        <f t="shared" si="2"/>
        <v>1.594746716697936</v>
      </c>
      <c r="M16" s="80">
        <v>997</v>
      </c>
      <c r="N16" s="103">
        <f t="shared" si="3"/>
        <v>1.5947843530591774</v>
      </c>
      <c r="P16" s="106">
        <v>1619</v>
      </c>
      <c r="Q16" s="80">
        <f t="shared" si="4"/>
        <v>1699.95</v>
      </c>
      <c r="R16" s="229">
        <f t="shared" si="5"/>
        <v>1.0500308832612724</v>
      </c>
      <c r="S16" s="108">
        <v>1514</v>
      </c>
      <c r="T16" s="80">
        <f t="shared" si="6"/>
        <v>1589.7</v>
      </c>
      <c r="U16" s="229">
        <f t="shared" si="7"/>
        <v>1.0501981505944518</v>
      </c>
    </row>
    <row r="17" spans="1:21" ht="16.5" customHeight="1" thickBot="1">
      <c r="A17" s="83"/>
      <c r="B17" s="83"/>
      <c r="C17" s="306"/>
      <c r="D17" s="307"/>
      <c r="E17" s="110">
        <v>150</v>
      </c>
      <c r="F17" s="111">
        <v>10</v>
      </c>
      <c r="G17" s="106">
        <v>3061</v>
      </c>
      <c r="H17" s="107">
        <f t="shared" si="0"/>
        <v>3673.2</v>
      </c>
      <c r="I17" s="108">
        <v>2860</v>
      </c>
      <c r="J17" s="109">
        <f t="shared" si="1"/>
        <v>3432</v>
      </c>
      <c r="K17" s="80">
        <v>1920</v>
      </c>
      <c r="L17" s="103">
        <f t="shared" si="2"/>
        <v>1.5942708333333333</v>
      </c>
      <c r="M17" s="80">
        <v>1794</v>
      </c>
      <c r="N17" s="103">
        <f t="shared" si="3"/>
        <v>1.5942028985507246</v>
      </c>
      <c r="P17" s="106">
        <v>2915</v>
      </c>
      <c r="Q17" s="80">
        <f t="shared" si="4"/>
        <v>3060.75</v>
      </c>
      <c r="R17" s="229">
        <f t="shared" si="5"/>
        <v>1.0500857632933105</v>
      </c>
      <c r="S17" s="108">
        <v>2724</v>
      </c>
      <c r="T17" s="80">
        <f t="shared" si="6"/>
        <v>2860.2000000000003</v>
      </c>
      <c r="U17" s="229">
        <f t="shared" si="7"/>
        <v>1.0499265785609397</v>
      </c>
    </row>
    <row r="18" spans="1:21" ht="16.5" customHeight="1" thickBot="1">
      <c r="A18" s="83"/>
      <c r="B18" s="83"/>
      <c r="C18" s="306"/>
      <c r="D18" s="307"/>
      <c r="E18" s="112" t="s">
        <v>23</v>
      </c>
      <c r="F18" s="105">
        <v>14.3</v>
      </c>
      <c r="G18" s="106">
        <v>5379</v>
      </c>
      <c r="H18" s="107">
        <f t="shared" si="0"/>
        <v>6454.8</v>
      </c>
      <c r="I18" s="108">
        <v>5027</v>
      </c>
      <c r="J18" s="109">
        <f t="shared" si="1"/>
        <v>6032.4</v>
      </c>
      <c r="K18" s="80">
        <v>3375</v>
      </c>
      <c r="L18" s="103">
        <f t="shared" si="2"/>
        <v>1.5937777777777777</v>
      </c>
      <c r="M18" s="80">
        <v>3154</v>
      </c>
      <c r="N18" s="103">
        <f t="shared" si="3"/>
        <v>1.5938490805326568</v>
      </c>
      <c r="P18" s="106">
        <v>5123</v>
      </c>
      <c r="Q18" s="80">
        <f t="shared" si="4"/>
        <v>5379.150000000001</v>
      </c>
      <c r="R18" s="229">
        <f t="shared" si="5"/>
        <v>1.0499707202810853</v>
      </c>
      <c r="S18" s="108">
        <v>4788</v>
      </c>
      <c r="T18" s="80">
        <f t="shared" si="6"/>
        <v>5027.400000000001</v>
      </c>
      <c r="U18" s="229">
        <f t="shared" si="7"/>
        <v>1.0499164578111946</v>
      </c>
    </row>
    <row r="19" spans="1:21" ht="16.5" customHeight="1" thickBot="1">
      <c r="A19" s="83"/>
      <c r="B19" s="83"/>
      <c r="C19" s="306"/>
      <c r="D19" s="307"/>
      <c r="E19" s="113" t="s">
        <v>24</v>
      </c>
      <c r="F19" s="114">
        <v>26</v>
      </c>
      <c r="G19" s="115">
        <v>9821</v>
      </c>
      <c r="H19" s="116">
        <f t="shared" si="0"/>
        <v>11785.199999999999</v>
      </c>
      <c r="I19" s="117">
        <v>9178</v>
      </c>
      <c r="J19" s="118">
        <f t="shared" si="1"/>
        <v>11013.6</v>
      </c>
      <c r="K19" s="80">
        <v>6161</v>
      </c>
      <c r="L19" s="103">
        <f t="shared" si="2"/>
        <v>1.5940594059405941</v>
      </c>
      <c r="M19" s="80">
        <v>5758</v>
      </c>
      <c r="N19" s="103">
        <f t="shared" si="3"/>
        <v>1.5939562348037513</v>
      </c>
      <c r="P19" s="115">
        <v>9353</v>
      </c>
      <c r="Q19" s="80">
        <f t="shared" si="4"/>
        <v>9820.65</v>
      </c>
      <c r="R19" s="229">
        <f t="shared" si="5"/>
        <v>1.0500374211482946</v>
      </c>
      <c r="S19" s="117">
        <v>8741</v>
      </c>
      <c r="T19" s="80">
        <f t="shared" si="6"/>
        <v>9178.050000000001</v>
      </c>
      <c r="U19" s="229">
        <f t="shared" si="7"/>
        <v>1.049994279830683</v>
      </c>
    </row>
    <row r="20" spans="3:21" ht="12.75" customHeight="1" hidden="1">
      <c r="C20" s="119"/>
      <c r="D20" s="120"/>
      <c r="E20" s="121"/>
      <c r="F20" s="120"/>
      <c r="G20" s="120"/>
      <c r="H20" s="120"/>
      <c r="I20" s="120"/>
      <c r="J20" s="122"/>
      <c r="L20" s="103" t="e">
        <f t="shared" si="2"/>
        <v>#DIV/0!</v>
      </c>
      <c r="N20" s="103" t="e">
        <f t="shared" si="3"/>
        <v>#DIV/0!</v>
      </c>
      <c r="P20" s="120"/>
      <c r="Q20" s="80">
        <f t="shared" si="4"/>
        <v>0</v>
      </c>
      <c r="R20" s="229" t="e">
        <f t="shared" si="5"/>
        <v>#DIV/0!</v>
      </c>
      <c r="S20" s="120"/>
      <c r="T20" s="80">
        <f t="shared" si="6"/>
        <v>0</v>
      </c>
      <c r="U20" s="229" t="e">
        <f t="shared" si="7"/>
        <v>#DIV/0!</v>
      </c>
    </row>
    <row r="21" spans="3:21" ht="12.75" customHeight="1" hidden="1">
      <c r="C21" s="119"/>
      <c r="D21" s="120"/>
      <c r="E21" s="121"/>
      <c r="F21" s="120"/>
      <c r="G21" s="120"/>
      <c r="H21" s="120"/>
      <c r="I21" s="120"/>
      <c r="J21" s="122"/>
      <c r="L21" s="103" t="e">
        <f t="shared" si="2"/>
        <v>#DIV/0!</v>
      </c>
      <c r="N21" s="103" t="e">
        <f t="shared" si="3"/>
        <v>#DIV/0!</v>
      </c>
      <c r="P21" s="120"/>
      <c r="Q21" s="80">
        <f t="shared" si="4"/>
        <v>0</v>
      </c>
      <c r="R21" s="229" t="e">
        <f t="shared" si="5"/>
        <v>#DIV/0!</v>
      </c>
      <c r="S21" s="120"/>
      <c r="T21" s="80">
        <f t="shared" si="6"/>
        <v>0</v>
      </c>
      <c r="U21" s="229" t="e">
        <f t="shared" si="7"/>
        <v>#DIV/0!</v>
      </c>
    </row>
    <row r="22" spans="3:21" ht="12.75" customHeight="1" hidden="1">
      <c r="C22" s="119"/>
      <c r="D22" s="120"/>
      <c r="E22" s="121"/>
      <c r="F22" s="120"/>
      <c r="G22" s="120"/>
      <c r="H22" s="120"/>
      <c r="I22" s="120"/>
      <c r="J22" s="122"/>
      <c r="L22" s="103" t="e">
        <f t="shared" si="2"/>
        <v>#DIV/0!</v>
      </c>
      <c r="N22" s="103" t="e">
        <f t="shared" si="3"/>
        <v>#DIV/0!</v>
      </c>
      <c r="P22" s="120"/>
      <c r="Q22" s="80">
        <f t="shared" si="4"/>
        <v>0</v>
      </c>
      <c r="R22" s="229" t="e">
        <f t="shared" si="5"/>
        <v>#DIV/0!</v>
      </c>
      <c r="S22" s="120"/>
      <c r="T22" s="80">
        <f t="shared" si="6"/>
        <v>0</v>
      </c>
      <c r="U22" s="229" t="e">
        <f t="shared" si="7"/>
        <v>#DIV/0!</v>
      </c>
    </row>
    <row r="23" spans="3:21" ht="12.75" customHeight="1" hidden="1">
      <c r="C23" s="119"/>
      <c r="D23" s="120"/>
      <c r="E23" s="121"/>
      <c r="F23" s="120"/>
      <c r="G23" s="120"/>
      <c r="H23" s="120"/>
      <c r="I23" s="120"/>
      <c r="J23" s="122"/>
      <c r="L23" s="103" t="e">
        <f t="shared" si="2"/>
        <v>#DIV/0!</v>
      </c>
      <c r="N23" s="103" t="e">
        <f t="shared" si="3"/>
        <v>#DIV/0!</v>
      </c>
      <c r="P23" s="120"/>
      <c r="Q23" s="80">
        <f t="shared" si="4"/>
        <v>0</v>
      </c>
      <c r="R23" s="229" t="e">
        <f t="shared" si="5"/>
        <v>#DIV/0!</v>
      </c>
      <c r="S23" s="120"/>
      <c r="T23" s="80">
        <f t="shared" si="6"/>
        <v>0</v>
      </c>
      <c r="U23" s="229" t="e">
        <f t="shared" si="7"/>
        <v>#DIV/0!</v>
      </c>
    </row>
    <row r="24" spans="3:21" ht="12.75" customHeight="1" hidden="1">
      <c r="C24" s="119"/>
      <c r="D24" s="120"/>
      <c r="E24" s="121"/>
      <c r="F24" s="120"/>
      <c r="G24" s="120"/>
      <c r="H24" s="120"/>
      <c r="I24" s="120"/>
      <c r="J24" s="122"/>
      <c r="L24" s="103" t="e">
        <f t="shared" si="2"/>
        <v>#DIV/0!</v>
      </c>
      <c r="N24" s="103" t="e">
        <f t="shared" si="3"/>
        <v>#DIV/0!</v>
      </c>
      <c r="P24" s="120"/>
      <c r="Q24" s="80">
        <f t="shared" si="4"/>
        <v>0</v>
      </c>
      <c r="R24" s="229" t="e">
        <f t="shared" si="5"/>
        <v>#DIV/0!</v>
      </c>
      <c r="S24" s="120"/>
      <c r="T24" s="80">
        <f t="shared" si="6"/>
        <v>0</v>
      </c>
      <c r="U24" s="229" t="e">
        <f t="shared" si="7"/>
        <v>#DIV/0!</v>
      </c>
    </row>
    <row r="25" spans="3:21" ht="12.75" customHeight="1" hidden="1">
      <c r="C25" s="119"/>
      <c r="D25" s="120"/>
      <c r="E25" s="121"/>
      <c r="F25" s="120"/>
      <c r="G25" s="120"/>
      <c r="H25" s="120"/>
      <c r="I25" s="120"/>
      <c r="J25" s="122"/>
      <c r="L25" s="103" t="e">
        <f t="shared" si="2"/>
        <v>#DIV/0!</v>
      </c>
      <c r="N25" s="103" t="e">
        <f t="shared" si="3"/>
        <v>#DIV/0!</v>
      </c>
      <c r="P25" s="120"/>
      <c r="Q25" s="80">
        <f t="shared" si="4"/>
        <v>0</v>
      </c>
      <c r="R25" s="229" t="e">
        <f t="shared" si="5"/>
        <v>#DIV/0!</v>
      </c>
      <c r="S25" s="120"/>
      <c r="T25" s="80">
        <f t="shared" si="6"/>
        <v>0</v>
      </c>
      <c r="U25" s="229" t="e">
        <f t="shared" si="7"/>
        <v>#DIV/0!</v>
      </c>
    </row>
    <row r="26" spans="3:21" ht="12.75" customHeight="1" hidden="1">
      <c r="C26" s="119"/>
      <c r="D26" s="120"/>
      <c r="E26" s="121"/>
      <c r="F26" s="120"/>
      <c r="G26" s="120"/>
      <c r="H26" s="120"/>
      <c r="I26" s="120"/>
      <c r="J26" s="122"/>
      <c r="L26" s="103" t="e">
        <f t="shared" si="2"/>
        <v>#DIV/0!</v>
      </c>
      <c r="N26" s="103" t="e">
        <f t="shared" si="3"/>
        <v>#DIV/0!</v>
      </c>
      <c r="P26" s="120"/>
      <c r="Q26" s="80">
        <f t="shared" si="4"/>
        <v>0</v>
      </c>
      <c r="R26" s="229" t="e">
        <f t="shared" si="5"/>
        <v>#DIV/0!</v>
      </c>
      <c r="S26" s="120"/>
      <c r="T26" s="80">
        <f t="shared" si="6"/>
        <v>0</v>
      </c>
      <c r="U26" s="229" t="e">
        <f t="shared" si="7"/>
        <v>#DIV/0!</v>
      </c>
    </row>
    <row r="27" spans="3:21" ht="12.75" customHeight="1" hidden="1">
      <c r="C27" s="119"/>
      <c r="D27" s="120"/>
      <c r="E27" s="121"/>
      <c r="F27" s="120"/>
      <c r="G27" s="120"/>
      <c r="H27" s="120"/>
      <c r="I27" s="120"/>
      <c r="J27" s="122"/>
      <c r="L27" s="103" t="e">
        <f t="shared" si="2"/>
        <v>#DIV/0!</v>
      </c>
      <c r="N27" s="103" t="e">
        <f t="shared" si="3"/>
        <v>#DIV/0!</v>
      </c>
      <c r="P27" s="120"/>
      <c r="Q27" s="80">
        <f t="shared" si="4"/>
        <v>0</v>
      </c>
      <c r="R27" s="229" t="e">
        <f t="shared" si="5"/>
        <v>#DIV/0!</v>
      </c>
      <c r="S27" s="120"/>
      <c r="T27" s="80">
        <f t="shared" si="6"/>
        <v>0</v>
      </c>
      <c r="U27" s="229" t="e">
        <f t="shared" si="7"/>
        <v>#DIV/0!</v>
      </c>
    </row>
    <row r="28" spans="3:21" ht="12.75" customHeight="1" hidden="1">
      <c r="C28" s="119"/>
      <c r="D28" s="120"/>
      <c r="E28" s="121"/>
      <c r="F28" s="120"/>
      <c r="G28" s="120"/>
      <c r="H28" s="120"/>
      <c r="I28" s="120"/>
      <c r="J28" s="122"/>
      <c r="L28" s="103" t="e">
        <f t="shared" si="2"/>
        <v>#DIV/0!</v>
      </c>
      <c r="N28" s="103" t="e">
        <f t="shared" si="3"/>
        <v>#DIV/0!</v>
      </c>
      <c r="P28" s="120"/>
      <c r="Q28" s="80">
        <f t="shared" si="4"/>
        <v>0</v>
      </c>
      <c r="R28" s="229" t="e">
        <f t="shared" si="5"/>
        <v>#DIV/0!</v>
      </c>
      <c r="S28" s="120"/>
      <c r="T28" s="80">
        <f t="shared" si="6"/>
        <v>0</v>
      </c>
      <c r="U28" s="229" t="e">
        <f t="shared" si="7"/>
        <v>#DIV/0!</v>
      </c>
    </row>
    <row r="29" spans="3:21" ht="12.75" customHeight="1" hidden="1" thickBot="1">
      <c r="C29" s="119"/>
      <c r="D29" s="120"/>
      <c r="E29" s="121"/>
      <c r="F29" s="120"/>
      <c r="G29" s="120"/>
      <c r="H29" s="120"/>
      <c r="I29" s="120"/>
      <c r="J29" s="122"/>
      <c r="L29" s="103" t="e">
        <f t="shared" si="2"/>
        <v>#DIV/0!</v>
      </c>
      <c r="N29" s="103" t="e">
        <f t="shared" si="3"/>
        <v>#DIV/0!</v>
      </c>
      <c r="P29" s="120"/>
      <c r="Q29" s="80">
        <f t="shared" si="4"/>
        <v>0</v>
      </c>
      <c r="R29" s="229" t="e">
        <f t="shared" si="5"/>
        <v>#DIV/0!</v>
      </c>
      <c r="S29" s="120"/>
      <c r="T29" s="80">
        <f t="shared" si="6"/>
        <v>0</v>
      </c>
      <c r="U29" s="229" t="e">
        <f t="shared" si="7"/>
        <v>#DIV/0!</v>
      </c>
    </row>
    <row r="30" spans="3:21" ht="12.75" customHeight="1" hidden="1" thickBot="1">
      <c r="C30" s="123"/>
      <c r="D30" s="124"/>
      <c r="E30" s="308"/>
      <c r="F30" s="308"/>
      <c r="G30" s="308"/>
      <c r="H30" s="308"/>
      <c r="I30" s="308"/>
      <c r="J30" s="308"/>
      <c r="L30" s="103" t="e">
        <f t="shared" si="2"/>
        <v>#DIV/0!</v>
      </c>
      <c r="N30" s="103" t="e">
        <f t="shared" si="3"/>
        <v>#DIV/0!</v>
      </c>
      <c r="Q30" s="80">
        <f t="shared" si="4"/>
        <v>0</v>
      </c>
      <c r="R30" s="229" t="e">
        <f t="shared" si="5"/>
        <v>#DIV/0!</v>
      </c>
      <c r="T30" s="80">
        <f t="shared" si="6"/>
        <v>0</v>
      </c>
      <c r="U30" s="229" t="e">
        <f t="shared" si="7"/>
        <v>#DIV/0!</v>
      </c>
    </row>
    <row r="31" spans="3:21" ht="15.75" customHeight="1">
      <c r="C31" s="309" t="s">
        <v>46</v>
      </c>
      <c r="D31" s="310"/>
      <c r="E31" s="125">
        <v>50</v>
      </c>
      <c r="F31" s="126">
        <v>3.4</v>
      </c>
      <c r="G31" s="127">
        <v>1103</v>
      </c>
      <c r="H31" s="100">
        <f aca="true" t="shared" si="8" ref="H31:H36">G31*1.2</f>
        <v>1323.6</v>
      </c>
      <c r="I31" s="128">
        <v>1029</v>
      </c>
      <c r="J31" s="129">
        <f aca="true" t="shared" si="9" ref="J31:J36">I31*1.2</f>
        <v>1234.8</v>
      </c>
      <c r="K31" s="80">
        <v>691</v>
      </c>
      <c r="L31" s="103">
        <f t="shared" si="2"/>
        <v>1.5962373371924747</v>
      </c>
      <c r="M31" s="80">
        <v>646</v>
      </c>
      <c r="N31" s="103">
        <f t="shared" si="3"/>
        <v>1.5928792569659442</v>
      </c>
      <c r="P31" s="127">
        <v>1050</v>
      </c>
      <c r="Q31" s="80">
        <f t="shared" si="4"/>
        <v>1102.5</v>
      </c>
      <c r="R31" s="229">
        <f t="shared" si="5"/>
        <v>1.0504761904761906</v>
      </c>
      <c r="S31" s="128">
        <v>980</v>
      </c>
      <c r="T31" s="80">
        <f t="shared" si="6"/>
        <v>1029</v>
      </c>
      <c r="U31" s="229">
        <f t="shared" si="7"/>
        <v>1.05</v>
      </c>
    </row>
    <row r="32" spans="3:21" ht="15" customHeight="1">
      <c r="C32" s="310"/>
      <c r="D32" s="310"/>
      <c r="E32" s="130">
        <v>80</v>
      </c>
      <c r="F32" s="131">
        <v>4</v>
      </c>
      <c r="G32" s="132">
        <v>1388</v>
      </c>
      <c r="H32" s="107">
        <f t="shared" si="8"/>
        <v>1665.6</v>
      </c>
      <c r="I32" s="108">
        <v>1298</v>
      </c>
      <c r="J32" s="109">
        <f t="shared" si="9"/>
        <v>1557.6</v>
      </c>
      <c r="K32" s="80">
        <v>871</v>
      </c>
      <c r="L32" s="103">
        <f t="shared" si="2"/>
        <v>1.5935706084959815</v>
      </c>
      <c r="M32" s="80">
        <v>814</v>
      </c>
      <c r="N32" s="103">
        <f t="shared" si="3"/>
        <v>1.5945945945945945</v>
      </c>
      <c r="P32" s="132">
        <v>1322</v>
      </c>
      <c r="Q32" s="80">
        <f t="shared" si="4"/>
        <v>1388.1000000000001</v>
      </c>
      <c r="R32" s="229">
        <f t="shared" si="5"/>
        <v>1.0499243570347958</v>
      </c>
      <c r="S32" s="108">
        <v>1236</v>
      </c>
      <c r="T32" s="80">
        <f t="shared" si="6"/>
        <v>1297.8</v>
      </c>
      <c r="U32" s="229">
        <f t="shared" si="7"/>
        <v>1.0501618122977345</v>
      </c>
    </row>
    <row r="33" spans="3:21" ht="15.75" customHeight="1">
      <c r="C33" s="310"/>
      <c r="D33" s="310"/>
      <c r="E33" s="130">
        <v>100</v>
      </c>
      <c r="F33" s="133">
        <v>5.4</v>
      </c>
      <c r="G33" s="132">
        <v>1700</v>
      </c>
      <c r="H33" s="107">
        <f t="shared" si="8"/>
        <v>2040</v>
      </c>
      <c r="I33" s="108">
        <v>1590</v>
      </c>
      <c r="J33" s="109">
        <f t="shared" si="9"/>
        <v>1908</v>
      </c>
      <c r="K33" s="80">
        <v>1066</v>
      </c>
      <c r="L33" s="103">
        <f t="shared" si="2"/>
        <v>1.594746716697936</v>
      </c>
      <c r="M33" s="80">
        <v>997</v>
      </c>
      <c r="N33" s="103">
        <f t="shared" si="3"/>
        <v>1.5947843530591774</v>
      </c>
      <c r="P33" s="132">
        <v>1619</v>
      </c>
      <c r="Q33" s="80">
        <f t="shared" si="4"/>
        <v>1699.95</v>
      </c>
      <c r="R33" s="229">
        <f t="shared" si="5"/>
        <v>1.0500308832612724</v>
      </c>
      <c r="S33" s="108">
        <v>1514</v>
      </c>
      <c r="T33" s="80">
        <f t="shared" si="6"/>
        <v>1589.7</v>
      </c>
      <c r="U33" s="229">
        <f t="shared" si="7"/>
        <v>1.0501981505944518</v>
      </c>
    </row>
    <row r="34" spans="3:21" ht="12" customHeight="1">
      <c r="C34" s="310"/>
      <c r="D34" s="310"/>
      <c r="E34" s="130">
        <v>150</v>
      </c>
      <c r="F34" s="133">
        <v>9.4</v>
      </c>
      <c r="G34" s="132">
        <v>3061</v>
      </c>
      <c r="H34" s="107">
        <f t="shared" si="8"/>
        <v>3673.2</v>
      </c>
      <c r="I34" s="108">
        <v>2860</v>
      </c>
      <c r="J34" s="109">
        <f t="shared" si="9"/>
        <v>3432</v>
      </c>
      <c r="K34" s="80">
        <v>1920</v>
      </c>
      <c r="L34" s="103">
        <f t="shared" si="2"/>
        <v>1.5942708333333333</v>
      </c>
      <c r="M34" s="80">
        <v>1794</v>
      </c>
      <c r="N34" s="103">
        <f t="shared" si="3"/>
        <v>1.5942028985507246</v>
      </c>
      <c r="P34" s="132">
        <v>2915</v>
      </c>
      <c r="Q34" s="80">
        <f t="shared" si="4"/>
        <v>3060.75</v>
      </c>
      <c r="R34" s="229">
        <f t="shared" si="5"/>
        <v>1.0500857632933105</v>
      </c>
      <c r="S34" s="108">
        <v>2724</v>
      </c>
      <c r="T34" s="80">
        <f t="shared" si="6"/>
        <v>2860.2000000000003</v>
      </c>
      <c r="U34" s="229">
        <f t="shared" si="7"/>
        <v>1.0499265785609397</v>
      </c>
    </row>
    <row r="35" spans="3:21" ht="15.75" customHeight="1">
      <c r="C35" s="310"/>
      <c r="D35" s="310"/>
      <c r="E35" s="134" t="s">
        <v>23</v>
      </c>
      <c r="F35" s="131">
        <v>13</v>
      </c>
      <c r="G35" s="132">
        <v>5379</v>
      </c>
      <c r="H35" s="107">
        <f t="shared" si="8"/>
        <v>6454.8</v>
      </c>
      <c r="I35" s="108">
        <v>5027</v>
      </c>
      <c r="J35" s="109">
        <f t="shared" si="9"/>
        <v>6032.4</v>
      </c>
      <c r="K35" s="80">
        <v>3375</v>
      </c>
      <c r="L35" s="103">
        <f t="shared" si="2"/>
        <v>1.5937777777777777</v>
      </c>
      <c r="M35" s="80">
        <v>3154</v>
      </c>
      <c r="N35" s="103">
        <f t="shared" si="3"/>
        <v>1.5938490805326568</v>
      </c>
      <c r="P35" s="132">
        <v>5123</v>
      </c>
      <c r="Q35" s="80">
        <f t="shared" si="4"/>
        <v>5379.150000000001</v>
      </c>
      <c r="R35" s="229">
        <f t="shared" si="5"/>
        <v>1.0499707202810853</v>
      </c>
      <c r="S35" s="108">
        <v>4788</v>
      </c>
      <c r="T35" s="80">
        <f t="shared" si="6"/>
        <v>5027.400000000001</v>
      </c>
      <c r="U35" s="229">
        <f t="shared" si="7"/>
        <v>1.0499164578111946</v>
      </c>
    </row>
    <row r="36" spans="3:21" ht="15.75" customHeight="1" thickBot="1">
      <c r="C36" s="310"/>
      <c r="D36" s="310"/>
      <c r="E36" s="134" t="s">
        <v>24</v>
      </c>
      <c r="F36" s="201">
        <v>24</v>
      </c>
      <c r="G36" s="135">
        <v>9821</v>
      </c>
      <c r="H36" s="136">
        <f t="shared" si="8"/>
        <v>11785.199999999999</v>
      </c>
      <c r="I36" s="117">
        <v>9178</v>
      </c>
      <c r="J36" s="118">
        <f t="shared" si="9"/>
        <v>11013.6</v>
      </c>
      <c r="L36" s="103"/>
      <c r="N36" s="103"/>
      <c r="P36" s="135">
        <v>9353</v>
      </c>
      <c r="Q36" s="80">
        <f t="shared" si="4"/>
        <v>9820.65</v>
      </c>
      <c r="R36" s="229">
        <f t="shared" si="5"/>
        <v>1.0500374211482946</v>
      </c>
      <c r="S36" s="117">
        <v>8741</v>
      </c>
      <c r="T36" s="80">
        <f t="shared" si="6"/>
        <v>9178.050000000001</v>
      </c>
      <c r="U36" s="229">
        <f t="shared" si="7"/>
        <v>1.049994279830683</v>
      </c>
    </row>
    <row r="37" spans="3:21" ht="19.5" customHeight="1" thickBot="1">
      <c r="C37" s="310"/>
      <c r="D37" s="310"/>
      <c r="E37" s="228" t="s">
        <v>60</v>
      </c>
      <c r="F37" s="131"/>
      <c r="G37" s="316" t="s">
        <v>50</v>
      </c>
      <c r="H37" s="317"/>
      <c r="I37" s="317"/>
      <c r="J37" s="318"/>
      <c r="K37" s="80">
        <v>6161</v>
      </c>
      <c r="L37" s="103" t="e">
        <f t="shared" si="2"/>
        <v>#VALUE!</v>
      </c>
      <c r="M37" s="80">
        <v>5758</v>
      </c>
      <c r="N37" s="103">
        <f t="shared" si="3"/>
        <v>0</v>
      </c>
      <c r="Q37" s="80">
        <f t="shared" si="4"/>
        <v>0</v>
      </c>
      <c r="R37" s="229" t="e">
        <f t="shared" si="5"/>
        <v>#VALUE!</v>
      </c>
      <c r="T37" s="80">
        <f t="shared" si="6"/>
        <v>0</v>
      </c>
      <c r="U37" s="229" t="e">
        <f t="shared" si="7"/>
        <v>#DIV/0!</v>
      </c>
    </row>
    <row r="38" spans="1:21" ht="0.75" customHeight="1" thickBot="1">
      <c r="A38" s="137"/>
      <c r="B38" s="137"/>
      <c r="C38" s="138"/>
      <c r="D38" s="138"/>
      <c r="E38" s="139"/>
      <c r="F38" s="140"/>
      <c r="G38" s="141"/>
      <c r="H38" s="142"/>
      <c r="I38" s="143"/>
      <c r="J38" s="139"/>
      <c r="L38" s="103" t="e">
        <f t="shared" si="2"/>
        <v>#DIV/0!</v>
      </c>
      <c r="N38" s="103" t="e">
        <f t="shared" si="3"/>
        <v>#DIV/0!</v>
      </c>
      <c r="P38" s="141"/>
      <c r="Q38" s="80">
        <f t="shared" si="4"/>
        <v>0</v>
      </c>
      <c r="R38" s="229" t="e">
        <f t="shared" si="5"/>
        <v>#DIV/0!</v>
      </c>
      <c r="S38" s="143"/>
      <c r="T38" s="80">
        <f t="shared" si="6"/>
        <v>0</v>
      </c>
      <c r="U38" s="229" t="e">
        <f t="shared" si="7"/>
        <v>#DIV/0!</v>
      </c>
    </row>
    <row r="39" spans="1:21" ht="47.25" customHeight="1">
      <c r="A39" s="137"/>
      <c r="B39" s="137"/>
      <c r="C39" s="311" t="s">
        <v>47</v>
      </c>
      <c r="D39" s="312"/>
      <c r="E39" s="144" t="s">
        <v>30</v>
      </c>
      <c r="F39" s="145">
        <v>32</v>
      </c>
      <c r="G39" s="146">
        <v>15799</v>
      </c>
      <c r="H39" s="147">
        <f>G39*1.2</f>
        <v>18958.8</v>
      </c>
      <c r="I39" s="148">
        <v>14763</v>
      </c>
      <c r="J39" s="149">
        <f>I39*1.2</f>
        <v>17715.6</v>
      </c>
      <c r="K39" s="80">
        <v>9912</v>
      </c>
      <c r="L39" s="103">
        <f t="shared" si="2"/>
        <v>1.5939265536723164</v>
      </c>
      <c r="M39" s="80">
        <v>9263</v>
      </c>
      <c r="N39" s="103">
        <f t="shared" si="3"/>
        <v>1.5937601209111518</v>
      </c>
      <c r="P39" s="146">
        <v>15047</v>
      </c>
      <c r="Q39" s="80">
        <f t="shared" si="4"/>
        <v>15799.35</v>
      </c>
      <c r="R39" s="229">
        <f t="shared" si="5"/>
        <v>1.049976739549412</v>
      </c>
      <c r="S39" s="148">
        <v>14060</v>
      </c>
      <c r="T39" s="80">
        <f t="shared" si="6"/>
        <v>14763</v>
      </c>
      <c r="U39" s="229">
        <f t="shared" si="7"/>
        <v>1.05</v>
      </c>
    </row>
    <row r="40" spans="1:21" ht="42" customHeight="1" thickBot="1">
      <c r="A40" s="137"/>
      <c r="B40" s="137"/>
      <c r="C40" s="313"/>
      <c r="D40" s="314"/>
      <c r="E40" s="150" t="s">
        <v>31</v>
      </c>
      <c r="F40" s="151">
        <v>40</v>
      </c>
      <c r="G40" s="152">
        <v>23034</v>
      </c>
      <c r="H40" s="153">
        <f>G40*1.2</f>
        <v>27640.8</v>
      </c>
      <c r="I40" s="154">
        <v>21527</v>
      </c>
      <c r="J40" s="155">
        <f>I40*1.2</f>
        <v>25832.399999999998</v>
      </c>
      <c r="K40" s="80">
        <v>14451</v>
      </c>
      <c r="L40" s="103">
        <f t="shared" si="2"/>
        <v>1.5939381357691509</v>
      </c>
      <c r="M40" s="80">
        <v>13506</v>
      </c>
      <c r="N40" s="103">
        <f t="shared" si="3"/>
        <v>1.593884199614986</v>
      </c>
      <c r="P40" s="152">
        <v>21937</v>
      </c>
      <c r="Q40" s="80">
        <f t="shared" si="4"/>
        <v>23033.850000000002</v>
      </c>
      <c r="R40" s="229">
        <f t="shared" si="5"/>
        <v>1.050006837762684</v>
      </c>
      <c r="S40" s="154">
        <v>20502</v>
      </c>
      <c r="T40" s="80">
        <f t="shared" si="6"/>
        <v>21527.100000000002</v>
      </c>
      <c r="U40" s="229">
        <f t="shared" si="7"/>
        <v>1.0499951224270803</v>
      </c>
    </row>
    <row r="41" spans="1:21" ht="18.75" customHeight="1" thickBot="1">
      <c r="A41" s="137"/>
      <c r="B41" s="137"/>
      <c r="C41" s="87"/>
      <c r="D41" s="88"/>
      <c r="E41" s="89"/>
      <c r="F41" s="88"/>
      <c r="G41" s="315" t="s">
        <v>0</v>
      </c>
      <c r="H41" s="315"/>
      <c r="I41" s="294"/>
      <c r="J41" s="294"/>
      <c r="L41" s="103"/>
      <c r="N41" s="103"/>
      <c r="Q41" s="80">
        <f t="shared" si="4"/>
        <v>0</v>
      </c>
      <c r="R41" s="229" t="e">
        <f t="shared" si="5"/>
        <v>#VALUE!</v>
      </c>
      <c r="T41" s="80">
        <f t="shared" si="6"/>
        <v>0</v>
      </c>
      <c r="U41" s="229" t="e">
        <f t="shared" si="7"/>
        <v>#DIV/0!</v>
      </c>
    </row>
    <row r="42" spans="1:21" ht="15" customHeight="1" thickBot="1">
      <c r="A42" s="137"/>
      <c r="B42" s="137"/>
      <c r="C42" s="295" t="s">
        <v>3</v>
      </c>
      <c r="D42" s="295"/>
      <c r="E42" s="296" t="s">
        <v>4</v>
      </c>
      <c r="F42" s="297" t="s">
        <v>19</v>
      </c>
      <c r="G42" s="327" t="s">
        <v>35</v>
      </c>
      <c r="H42" s="327"/>
      <c r="I42" s="327" t="s">
        <v>36</v>
      </c>
      <c r="J42" s="327"/>
      <c r="L42" s="103"/>
      <c r="N42" s="103"/>
      <c r="Q42" s="80">
        <f t="shared" si="4"/>
        <v>0</v>
      </c>
      <c r="R42" s="229" t="e">
        <f t="shared" si="5"/>
        <v>#VALUE!</v>
      </c>
      <c r="T42" s="80">
        <f t="shared" si="6"/>
        <v>0</v>
      </c>
      <c r="U42" s="229" t="e">
        <f t="shared" si="7"/>
        <v>#VALUE!</v>
      </c>
    </row>
    <row r="43" spans="1:21" ht="15.75" customHeight="1" thickBot="1">
      <c r="A43" s="137"/>
      <c r="B43" s="137"/>
      <c r="C43" s="295"/>
      <c r="D43" s="295"/>
      <c r="E43" s="296"/>
      <c r="F43" s="297"/>
      <c r="G43" s="302" t="s">
        <v>6</v>
      </c>
      <c r="H43" s="302"/>
      <c r="I43" s="302" t="s">
        <v>7</v>
      </c>
      <c r="J43" s="302"/>
      <c r="L43" s="103"/>
      <c r="N43" s="103"/>
      <c r="Q43" s="80">
        <f t="shared" si="4"/>
        <v>0</v>
      </c>
      <c r="R43" s="229" t="e">
        <f t="shared" si="5"/>
        <v>#VALUE!</v>
      </c>
      <c r="T43" s="80">
        <f t="shared" si="6"/>
        <v>0</v>
      </c>
      <c r="U43" s="229" t="e">
        <f t="shared" si="7"/>
        <v>#VALUE!</v>
      </c>
    </row>
    <row r="44" spans="1:21" ht="31.5" customHeight="1" thickBot="1">
      <c r="A44" s="137"/>
      <c r="B44" s="137"/>
      <c r="C44" s="295"/>
      <c r="D44" s="295"/>
      <c r="E44" s="296"/>
      <c r="F44" s="298"/>
      <c r="G44" s="95" t="s">
        <v>8</v>
      </c>
      <c r="H44" s="156" t="s">
        <v>10</v>
      </c>
      <c r="I44" s="95" t="s">
        <v>8</v>
      </c>
      <c r="J44" s="96" t="s">
        <v>10</v>
      </c>
      <c r="L44" s="103"/>
      <c r="N44" s="103"/>
      <c r="P44" s="95" t="s">
        <v>8</v>
      </c>
      <c r="Q44" s="80" t="e">
        <f t="shared" si="4"/>
        <v>#VALUE!</v>
      </c>
      <c r="R44" s="229" t="e">
        <f t="shared" si="5"/>
        <v>#VALUE!</v>
      </c>
      <c r="S44" s="95" t="s">
        <v>8</v>
      </c>
      <c r="T44" s="80" t="e">
        <f t="shared" si="6"/>
        <v>#VALUE!</v>
      </c>
      <c r="U44" s="229" t="e">
        <f t="shared" si="7"/>
        <v>#VALUE!</v>
      </c>
    </row>
    <row r="45" spans="1:21" ht="17.25" customHeight="1" thickBot="1">
      <c r="A45" s="137"/>
      <c r="B45" s="137"/>
      <c r="C45" s="331" t="s">
        <v>33</v>
      </c>
      <c r="D45" s="332"/>
      <c r="E45" s="332"/>
      <c r="F45" s="332"/>
      <c r="G45" s="332"/>
      <c r="H45" s="332"/>
      <c r="I45" s="332"/>
      <c r="J45" s="333"/>
      <c r="L45" s="103"/>
      <c r="N45" s="103"/>
      <c r="Q45" s="80">
        <f t="shared" si="4"/>
        <v>0</v>
      </c>
      <c r="R45" s="229" t="e">
        <f t="shared" si="5"/>
        <v>#DIV/0!</v>
      </c>
      <c r="T45" s="80">
        <f t="shared" si="6"/>
        <v>0</v>
      </c>
      <c r="U45" s="229" t="e">
        <f t="shared" si="7"/>
        <v>#DIV/0!</v>
      </c>
    </row>
    <row r="46" spans="1:21" ht="16.5" customHeight="1">
      <c r="A46" s="137"/>
      <c r="B46" s="137"/>
      <c r="C46" s="334" t="s">
        <v>48</v>
      </c>
      <c r="D46" s="335"/>
      <c r="E46" s="157">
        <v>50</v>
      </c>
      <c r="F46" s="158">
        <v>9</v>
      </c>
      <c r="G46" s="146">
        <v>2137</v>
      </c>
      <c r="H46" s="147">
        <f aca="true" t="shared" si="10" ref="H46:H55">G46*1.2</f>
        <v>2564.4</v>
      </c>
      <c r="I46" s="148">
        <v>1997</v>
      </c>
      <c r="J46" s="149">
        <f aca="true" t="shared" si="11" ref="J46:J55">I46*1.2</f>
        <v>2396.4</v>
      </c>
      <c r="K46" s="80">
        <v>1542</v>
      </c>
      <c r="L46" s="103">
        <f t="shared" si="2"/>
        <v>1.3858625162127107</v>
      </c>
      <c r="M46" s="80">
        <v>1441</v>
      </c>
      <c r="N46" s="103">
        <f t="shared" si="3"/>
        <v>1.3858431644691187</v>
      </c>
      <c r="P46" s="146">
        <v>2035</v>
      </c>
      <c r="Q46" s="80">
        <f t="shared" si="4"/>
        <v>2136.75</v>
      </c>
      <c r="R46" s="229">
        <f t="shared" si="5"/>
        <v>1.0501228501228501</v>
      </c>
      <c r="S46" s="148">
        <v>1902</v>
      </c>
      <c r="T46" s="80">
        <f t="shared" si="6"/>
        <v>1997.1000000000001</v>
      </c>
      <c r="U46" s="229">
        <f t="shared" si="7"/>
        <v>1.0499474237644584</v>
      </c>
    </row>
    <row r="47" spans="1:21" ht="18" customHeight="1">
      <c r="A47" s="137"/>
      <c r="B47" s="137"/>
      <c r="C47" s="336"/>
      <c r="D47" s="337"/>
      <c r="E47" s="160">
        <v>65</v>
      </c>
      <c r="F47" s="161">
        <v>13</v>
      </c>
      <c r="G47" s="162">
        <v>2452</v>
      </c>
      <c r="H47" s="163">
        <f t="shared" si="10"/>
        <v>2942.4</v>
      </c>
      <c r="I47" s="164">
        <v>2291</v>
      </c>
      <c r="J47" s="165">
        <f t="shared" si="11"/>
        <v>2749.2</v>
      </c>
      <c r="K47" s="80">
        <v>1769</v>
      </c>
      <c r="L47" s="103">
        <f t="shared" si="2"/>
        <v>1.3860938383267383</v>
      </c>
      <c r="M47" s="80">
        <v>1653</v>
      </c>
      <c r="N47" s="103">
        <f t="shared" si="3"/>
        <v>1.3859649122807018</v>
      </c>
      <c r="P47" s="162">
        <v>2335</v>
      </c>
      <c r="Q47" s="80">
        <f t="shared" si="4"/>
        <v>2451.75</v>
      </c>
      <c r="R47" s="229">
        <f t="shared" si="5"/>
        <v>1.0501070663811563</v>
      </c>
      <c r="S47" s="164">
        <v>2182</v>
      </c>
      <c r="T47" s="80">
        <f t="shared" si="6"/>
        <v>2291.1</v>
      </c>
      <c r="U47" s="229">
        <f t="shared" si="7"/>
        <v>1.0499541704857929</v>
      </c>
    </row>
    <row r="48" spans="1:21" ht="16.5" customHeight="1">
      <c r="A48" s="137"/>
      <c r="B48" s="137"/>
      <c r="C48" s="336"/>
      <c r="D48" s="337"/>
      <c r="E48" s="160">
        <v>80</v>
      </c>
      <c r="F48" s="161">
        <v>17</v>
      </c>
      <c r="G48" s="162">
        <v>3226</v>
      </c>
      <c r="H48" s="163">
        <f t="shared" si="10"/>
        <v>3871.2</v>
      </c>
      <c r="I48" s="164">
        <v>3016</v>
      </c>
      <c r="J48" s="165">
        <f t="shared" si="11"/>
        <v>3619.2</v>
      </c>
      <c r="K48" s="80">
        <v>2327</v>
      </c>
      <c r="L48" s="103">
        <f t="shared" si="2"/>
        <v>1.3863343360550064</v>
      </c>
      <c r="M48" s="80">
        <v>2175</v>
      </c>
      <c r="N48" s="103">
        <f t="shared" si="3"/>
        <v>1.3866666666666667</v>
      </c>
      <c r="P48" s="162">
        <v>3072</v>
      </c>
      <c r="Q48" s="80">
        <f t="shared" si="4"/>
        <v>3225.6000000000004</v>
      </c>
      <c r="R48" s="229">
        <f t="shared" si="5"/>
        <v>1.0501302083333333</v>
      </c>
      <c r="S48" s="164">
        <v>2872</v>
      </c>
      <c r="T48" s="80">
        <f t="shared" si="6"/>
        <v>3015.6</v>
      </c>
      <c r="U48" s="229">
        <f t="shared" si="7"/>
        <v>1.0501392757660166</v>
      </c>
    </row>
    <row r="49" spans="1:21" ht="16.5" customHeight="1">
      <c r="A49" s="137"/>
      <c r="B49" s="137"/>
      <c r="C49" s="336"/>
      <c r="D49" s="337"/>
      <c r="E49" s="160">
        <v>100</v>
      </c>
      <c r="F49" s="161">
        <v>25</v>
      </c>
      <c r="G49" s="162">
        <v>4515</v>
      </c>
      <c r="H49" s="163">
        <f t="shared" si="10"/>
        <v>5418</v>
      </c>
      <c r="I49" s="164">
        <v>4219</v>
      </c>
      <c r="J49" s="165">
        <f t="shared" si="11"/>
        <v>5062.8</v>
      </c>
      <c r="K49" s="80">
        <v>3257</v>
      </c>
      <c r="L49" s="103">
        <f t="shared" si="2"/>
        <v>1.3862450107460853</v>
      </c>
      <c r="M49" s="80">
        <v>3044</v>
      </c>
      <c r="N49" s="103">
        <f t="shared" si="3"/>
        <v>1.386005256241787</v>
      </c>
      <c r="P49" s="162">
        <v>4300</v>
      </c>
      <c r="Q49" s="80">
        <f t="shared" si="4"/>
        <v>4515</v>
      </c>
      <c r="R49" s="229">
        <f t="shared" si="5"/>
        <v>1.05</v>
      </c>
      <c r="S49" s="164">
        <v>4018</v>
      </c>
      <c r="T49" s="80">
        <f t="shared" si="6"/>
        <v>4218.900000000001</v>
      </c>
      <c r="U49" s="229">
        <f t="shared" si="7"/>
        <v>1.050024888003982</v>
      </c>
    </row>
    <row r="50" spans="1:21" ht="19.5" customHeight="1" thickBot="1">
      <c r="A50" s="137"/>
      <c r="B50" s="137"/>
      <c r="C50" s="338"/>
      <c r="D50" s="339"/>
      <c r="E50" s="166">
        <v>150</v>
      </c>
      <c r="F50" s="167">
        <v>53</v>
      </c>
      <c r="G50" s="152">
        <v>8183</v>
      </c>
      <c r="H50" s="153">
        <f>G50*1.2</f>
        <v>9819.6</v>
      </c>
      <c r="I50" s="154">
        <v>7648</v>
      </c>
      <c r="J50" s="155">
        <f t="shared" si="11"/>
        <v>9177.6</v>
      </c>
      <c r="K50" s="80">
        <v>5904</v>
      </c>
      <c r="L50" s="103">
        <f t="shared" si="2"/>
        <v>1.386009485094851</v>
      </c>
      <c r="M50" s="80">
        <v>5518</v>
      </c>
      <c r="N50" s="103">
        <f t="shared" si="3"/>
        <v>1.3860094237042406</v>
      </c>
      <c r="P50" s="152">
        <v>7793</v>
      </c>
      <c r="Q50" s="80">
        <f t="shared" si="4"/>
        <v>8182.650000000001</v>
      </c>
      <c r="R50" s="229">
        <f t="shared" si="5"/>
        <v>1.050044912100603</v>
      </c>
      <c r="S50" s="154">
        <v>7284</v>
      </c>
      <c r="T50" s="80">
        <f t="shared" si="6"/>
        <v>7648.200000000001</v>
      </c>
      <c r="U50" s="229">
        <f t="shared" si="7"/>
        <v>1.0499725425590336</v>
      </c>
    </row>
    <row r="51" spans="1:21" ht="19.5" customHeight="1">
      <c r="A51" s="137"/>
      <c r="B51" s="137"/>
      <c r="C51" s="334" t="s">
        <v>49</v>
      </c>
      <c r="D51" s="335"/>
      <c r="E51" s="157">
        <v>50</v>
      </c>
      <c r="F51" s="158">
        <v>8.8</v>
      </c>
      <c r="G51" s="146">
        <v>1930</v>
      </c>
      <c r="H51" s="147">
        <f>G51*1.2</f>
        <v>2316</v>
      </c>
      <c r="I51" s="148">
        <v>1790</v>
      </c>
      <c r="J51" s="149">
        <f t="shared" si="11"/>
        <v>2148</v>
      </c>
      <c r="K51" s="80">
        <v>1393</v>
      </c>
      <c r="L51" s="103">
        <f t="shared" si="2"/>
        <v>1.3854989231873653</v>
      </c>
      <c r="M51" s="80">
        <v>1292</v>
      </c>
      <c r="N51" s="103">
        <f t="shared" si="3"/>
        <v>1.3854489164086687</v>
      </c>
      <c r="P51" s="146">
        <v>1838</v>
      </c>
      <c r="Q51" s="80">
        <f t="shared" si="4"/>
        <v>1929.9</v>
      </c>
      <c r="R51" s="229">
        <f t="shared" si="5"/>
        <v>1.0500544069640914</v>
      </c>
      <c r="S51" s="148">
        <v>1705</v>
      </c>
      <c r="T51" s="80">
        <f t="shared" si="6"/>
        <v>1790.25</v>
      </c>
      <c r="U51" s="229">
        <f t="shared" si="7"/>
        <v>1.0498533724340176</v>
      </c>
    </row>
    <row r="52" spans="1:21" ht="19.5" customHeight="1">
      <c r="A52" s="137"/>
      <c r="B52" s="137"/>
      <c r="C52" s="336"/>
      <c r="D52" s="337"/>
      <c r="E52" s="160">
        <v>65</v>
      </c>
      <c r="F52" s="161">
        <v>12.8</v>
      </c>
      <c r="G52" s="162">
        <v>2243</v>
      </c>
      <c r="H52" s="163">
        <f t="shared" si="10"/>
        <v>2691.6</v>
      </c>
      <c r="I52" s="164">
        <v>2081</v>
      </c>
      <c r="J52" s="165">
        <f t="shared" si="11"/>
        <v>2497.2</v>
      </c>
      <c r="K52" s="80">
        <v>1618</v>
      </c>
      <c r="L52" s="103">
        <f t="shared" si="2"/>
        <v>1.3862793572311496</v>
      </c>
      <c r="M52" s="80">
        <v>1502</v>
      </c>
      <c r="N52" s="103">
        <f t="shared" si="3"/>
        <v>1.385486018641811</v>
      </c>
      <c r="P52" s="162">
        <v>2136</v>
      </c>
      <c r="Q52" s="80">
        <f t="shared" si="4"/>
        <v>2242.8</v>
      </c>
      <c r="R52" s="229">
        <f t="shared" si="5"/>
        <v>1.0500936329588015</v>
      </c>
      <c r="S52" s="164">
        <v>1982</v>
      </c>
      <c r="T52" s="80">
        <f t="shared" si="6"/>
        <v>2081.1</v>
      </c>
      <c r="U52" s="229">
        <f t="shared" si="7"/>
        <v>1.0499495459132189</v>
      </c>
    </row>
    <row r="53" spans="1:21" ht="19.5" customHeight="1">
      <c r="A53" s="137"/>
      <c r="B53" s="137"/>
      <c r="C53" s="336"/>
      <c r="D53" s="337"/>
      <c r="E53" s="160">
        <v>80</v>
      </c>
      <c r="F53" s="161">
        <v>16.8</v>
      </c>
      <c r="G53" s="162">
        <v>3004</v>
      </c>
      <c r="H53" s="163">
        <f t="shared" si="10"/>
        <v>3604.7999999999997</v>
      </c>
      <c r="I53" s="164">
        <v>2793</v>
      </c>
      <c r="J53" s="165">
        <f t="shared" si="11"/>
        <v>3351.6</v>
      </c>
      <c r="K53" s="80">
        <v>2167</v>
      </c>
      <c r="L53" s="103">
        <f t="shared" si="2"/>
        <v>1.3862482694970004</v>
      </c>
      <c r="M53" s="80">
        <v>2015</v>
      </c>
      <c r="N53" s="103">
        <f t="shared" si="3"/>
        <v>1.386104218362283</v>
      </c>
      <c r="P53" s="162">
        <v>2861</v>
      </c>
      <c r="Q53" s="80">
        <f t="shared" si="4"/>
        <v>3004.05</v>
      </c>
      <c r="R53" s="229">
        <f t="shared" si="5"/>
        <v>1.0499825235931493</v>
      </c>
      <c r="S53" s="164">
        <v>2660</v>
      </c>
      <c r="T53" s="80">
        <f t="shared" si="6"/>
        <v>2793</v>
      </c>
      <c r="U53" s="229">
        <f t="shared" si="7"/>
        <v>1.05</v>
      </c>
    </row>
    <row r="54" spans="1:21" ht="19.5" customHeight="1">
      <c r="A54" s="137"/>
      <c r="B54" s="137"/>
      <c r="C54" s="336"/>
      <c r="D54" s="337"/>
      <c r="E54" s="160">
        <v>100</v>
      </c>
      <c r="F54" s="161">
        <v>23.7</v>
      </c>
      <c r="G54" s="162">
        <v>4242</v>
      </c>
      <c r="H54" s="163">
        <f t="shared" si="10"/>
        <v>5090.4</v>
      </c>
      <c r="I54" s="164">
        <v>3945</v>
      </c>
      <c r="J54" s="165">
        <f t="shared" si="11"/>
        <v>4734</v>
      </c>
      <c r="K54" s="80">
        <v>3061</v>
      </c>
      <c r="L54" s="103">
        <f t="shared" si="2"/>
        <v>1.3858216269193073</v>
      </c>
      <c r="M54" s="80">
        <v>2846</v>
      </c>
      <c r="N54" s="103">
        <f t="shared" si="3"/>
        <v>1.3861560084328883</v>
      </c>
      <c r="P54" s="162">
        <v>4040</v>
      </c>
      <c r="Q54" s="80">
        <f t="shared" si="4"/>
        <v>4242</v>
      </c>
      <c r="R54" s="229">
        <f t="shared" si="5"/>
        <v>1.05</v>
      </c>
      <c r="S54" s="164">
        <v>3757</v>
      </c>
      <c r="T54" s="80">
        <f t="shared" si="6"/>
        <v>3944.8500000000004</v>
      </c>
      <c r="U54" s="229">
        <f t="shared" si="7"/>
        <v>1.0500399254724515</v>
      </c>
    </row>
    <row r="55" spans="1:21" ht="19.5" customHeight="1" thickBot="1">
      <c r="A55" s="137"/>
      <c r="B55" s="137"/>
      <c r="C55" s="338"/>
      <c r="D55" s="339"/>
      <c r="E55" s="166">
        <v>150</v>
      </c>
      <c r="F55" s="167">
        <v>49.6</v>
      </c>
      <c r="G55" s="152">
        <v>7912</v>
      </c>
      <c r="H55" s="153">
        <f t="shared" si="10"/>
        <v>9494.4</v>
      </c>
      <c r="I55" s="168">
        <v>7375</v>
      </c>
      <c r="J55" s="169">
        <f t="shared" si="11"/>
        <v>8850</v>
      </c>
      <c r="K55" s="80">
        <v>5708</v>
      </c>
      <c r="L55" s="103">
        <f t="shared" si="2"/>
        <v>1.386124737210932</v>
      </c>
      <c r="M55" s="80">
        <v>5321</v>
      </c>
      <c r="N55" s="103">
        <f t="shared" si="3"/>
        <v>1.3860176658522834</v>
      </c>
      <c r="P55" s="152">
        <v>7535</v>
      </c>
      <c r="Q55" s="80">
        <f t="shared" si="4"/>
        <v>7911.75</v>
      </c>
      <c r="R55" s="229">
        <f t="shared" si="5"/>
        <v>1.0500331785003318</v>
      </c>
      <c r="S55" s="168">
        <v>7024</v>
      </c>
      <c r="T55" s="80">
        <f t="shared" si="6"/>
        <v>7375.200000000001</v>
      </c>
      <c r="U55" s="229">
        <f t="shared" si="7"/>
        <v>1.0499715261958997</v>
      </c>
    </row>
    <row r="56" spans="1:19" ht="19.5" customHeight="1" thickBot="1">
      <c r="A56" s="137"/>
      <c r="B56" s="137"/>
      <c r="C56" s="159"/>
      <c r="D56" s="159"/>
      <c r="E56" s="170"/>
      <c r="F56" s="170"/>
      <c r="G56" s="171"/>
      <c r="H56" s="172"/>
      <c r="I56" s="173"/>
      <c r="J56" s="174"/>
      <c r="L56" s="103" t="e">
        <f t="shared" si="2"/>
        <v>#DIV/0!</v>
      </c>
      <c r="P56" s="171"/>
      <c r="Q56" s="80">
        <f t="shared" si="4"/>
        <v>0</v>
      </c>
      <c r="S56" s="173"/>
    </row>
    <row r="57" spans="1:12" ht="18.75" customHeight="1" thickBot="1">
      <c r="A57" s="137"/>
      <c r="B57" s="137"/>
      <c r="C57" s="175"/>
      <c r="D57" s="159"/>
      <c r="E57" s="170"/>
      <c r="F57" s="176"/>
      <c r="G57" s="340" t="s">
        <v>8</v>
      </c>
      <c r="H57" s="341"/>
      <c r="I57" s="342" t="s">
        <v>10</v>
      </c>
      <c r="J57" s="343"/>
      <c r="L57" s="103" t="e">
        <f t="shared" si="2"/>
        <v>#VALUE!</v>
      </c>
    </row>
    <row r="58" spans="1:18" ht="16.5" customHeight="1" thickBot="1">
      <c r="A58" s="137"/>
      <c r="B58" s="137"/>
      <c r="C58" s="344" t="s">
        <v>25</v>
      </c>
      <c r="D58" s="345"/>
      <c r="E58" s="177" t="s">
        <v>26</v>
      </c>
      <c r="F58" s="178">
        <v>14</v>
      </c>
      <c r="G58" s="319">
        <v>2616</v>
      </c>
      <c r="H58" s="320"/>
      <c r="I58" s="321">
        <f>G58*1.2</f>
        <v>3139.2</v>
      </c>
      <c r="J58" s="322"/>
      <c r="K58" s="80">
        <v>1887</v>
      </c>
      <c r="L58" s="103">
        <f t="shared" si="2"/>
        <v>1.3863275039745628</v>
      </c>
      <c r="P58" s="80">
        <v>2491</v>
      </c>
      <c r="Q58" s="80">
        <f>P58*1.05</f>
        <v>2615.55</v>
      </c>
      <c r="R58" s="80">
        <f>G58/P58</f>
        <v>1.0501806503412283</v>
      </c>
    </row>
    <row r="59" spans="1:18" ht="18.75" customHeight="1" thickBot="1">
      <c r="A59" s="137"/>
      <c r="B59" s="137"/>
      <c r="C59" s="346"/>
      <c r="D59" s="347"/>
      <c r="E59" s="179" t="s">
        <v>27</v>
      </c>
      <c r="F59" s="180">
        <v>35</v>
      </c>
      <c r="G59" s="323">
        <v>3782</v>
      </c>
      <c r="H59" s="324"/>
      <c r="I59" s="325">
        <f>G59*1.2</f>
        <v>4538.4</v>
      </c>
      <c r="J59" s="326"/>
      <c r="K59" s="80">
        <v>2729</v>
      </c>
      <c r="L59" s="103">
        <f t="shared" si="2"/>
        <v>1.3858556247709783</v>
      </c>
      <c r="P59" s="80">
        <v>3602</v>
      </c>
      <c r="Q59" s="80">
        <f>P59*1.05</f>
        <v>3782.1000000000004</v>
      </c>
      <c r="R59" s="80">
        <f>G59/P59</f>
        <v>1.0499722376457523</v>
      </c>
    </row>
    <row r="60" spans="3:11" s="181" customFormat="1" ht="23.25" customHeight="1" thickBot="1">
      <c r="C60" s="328" t="s">
        <v>28</v>
      </c>
      <c r="D60" s="328"/>
      <c r="E60" s="328"/>
      <c r="F60" s="328"/>
      <c r="G60" s="328"/>
      <c r="H60" s="328"/>
      <c r="I60" s="328"/>
      <c r="J60" s="328"/>
      <c r="K60" s="182"/>
    </row>
    <row r="61" spans="3:10" ht="15.75" customHeight="1">
      <c r="C61" s="329" t="s">
        <v>43</v>
      </c>
      <c r="D61" s="329"/>
      <c r="E61" s="329"/>
      <c r="F61" s="329"/>
      <c r="G61" s="329"/>
      <c r="H61" s="329"/>
      <c r="I61" s="329"/>
      <c r="J61" s="329"/>
    </row>
    <row r="62" spans="3:10" ht="13.5" customHeight="1">
      <c r="C62" s="329" t="s">
        <v>44</v>
      </c>
      <c r="D62" s="329"/>
      <c r="E62" s="329"/>
      <c r="F62" s="329"/>
      <c r="G62" s="329"/>
      <c r="H62" s="329"/>
      <c r="I62" s="329"/>
      <c r="J62" s="329"/>
    </row>
    <row r="63" spans="3:10" ht="13.5" customHeight="1">
      <c r="C63" s="330" t="s">
        <v>29</v>
      </c>
      <c r="D63" s="330"/>
      <c r="E63" s="330"/>
      <c r="F63" s="330"/>
      <c r="G63" s="330"/>
      <c r="H63" s="330"/>
      <c r="I63" s="330"/>
      <c r="J63" s="330"/>
    </row>
    <row r="64" spans="3:10" ht="12.75">
      <c r="C64" s="330"/>
      <c r="D64" s="330"/>
      <c r="E64" s="330"/>
      <c r="F64" s="330"/>
      <c r="G64" s="330"/>
      <c r="H64" s="330"/>
      <c r="I64" s="330"/>
      <c r="J64" s="330"/>
    </row>
    <row r="65" spans="3:10" ht="7.5" customHeight="1">
      <c r="C65" s="330"/>
      <c r="D65" s="330"/>
      <c r="E65" s="330"/>
      <c r="F65" s="330"/>
      <c r="G65" s="330"/>
      <c r="H65" s="330"/>
      <c r="I65" s="330"/>
      <c r="J65" s="330"/>
    </row>
    <row r="66" ht="12.75">
      <c r="E66" s="80"/>
    </row>
  </sheetData>
  <sheetProtection selectLockedCells="1" selectUnlockedCells="1"/>
  <mergeCells count="37">
    <mergeCell ref="C60:J60"/>
    <mergeCell ref="C61:J61"/>
    <mergeCell ref="C62:J62"/>
    <mergeCell ref="C63:J65"/>
    <mergeCell ref="C45:J45"/>
    <mergeCell ref="C46:D50"/>
    <mergeCell ref="C51:D55"/>
    <mergeCell ref="G57:H57"/>
    <mergeCell ref="I57:J57"/>
    <mergeCell ref="C58:D59"/>
    <mergeCell ref="G58:H58"/>
    <mergeCell ref="I58:J58"/>
    <mergeCell ref="G59:H59"/>
    <mergeCell ref="I59:J59"/>
    <mergeCell ref="C42:D44"/>
    <mergeCell ref="E42:E44"/>
    <mergeCell ref="F42:F44"/>
    <mergeCell ref="G42:H42"/>
    <mergeCell ref="I42:J42"/>
    <mergeCell ref="G43:H43"/>
    <mergeCell ref="I43:J43"/>
    <mergeCell ref="D12:J12"/>
    <mergeCell ref="C13:D19"/>
    <mergeCell ref="E30:J30"/>
    <mergeCell ref="C31:D37"/>
    <mergeCell ref="C39:D40"/>
    <mergeCell ref="G41:J41"/>
    <mergeCell ref="G37:J37"/>
    <mergeCell ref="I6:J6"/>
    <mergeCell ref="G8:J8"/>
    <mergeCell ref="C9:D11"/>
    <mergeCell ref="E9:E11"/>
    <mergeCell ref="F9:F11"/>
    <mergeCell ref="G9:H9"/>
    <mergeCell ref="I9:J9"/>
    <mergeCell ref="G10:H10"/>
    <mergeCell ref="I10:J10"/>
  </mergeCells>
  <printOptions horizontalCentered="1"/>
  <pageMargins left="0.24027777777777778" right="0.27569444444444446" top="0.1701388888888889" bottom="0.19652777777777777" header="0.5118055555555555" footer="0.5118055555555555"/>
  <pageSetup fitToHeight="1" fitToWidth="1" horizontalDpi="300" verticalDpi="3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2023-04-25T11:58:14Z</cp:lastPrinted>
  <dcterms:created xsi:type="dcterms:W3CDTF">2021-12-28T16:40:28Z</dcterms:created>
  <dcterms:modified xsi:type="dcterms:W3CDTF">2023-04-25T12:20:51Z</dcterms:modified>
  <cp:category/>
  <cp:version/>
  <cp:contentType/>
  <cp:contentStatus/>
</cp:coreProperties>
</file>